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4" activeTab="3"/>
  </bookViews>
  <sheets>
    <sheet name="зведення показ.2015 " sheetId="1" r:id="rId1"/>
    <sheet name=" зведення казнач. 2015 " sheetId="2" r:id="rId2"/>
    <sheet name=" зміни казнач. 2015" sheetId="3" r:id="rId3"/>
    <sheet name="зміни показ.2015" sheetId="4" r:id="rId4"/>
    <sheet name="Лист1" sheetId="5" r:id="rId5"/>
  </sheets>
  <definedNames>
    <definedName name="_xlnm.Print_Area" localSheetId="1">' зведення казнач. 2015 '!$A$1:$X$114</definedName>
    <definedName name="_xlnm.Print_Area" localSheetId="2">' зміни казнач. 2015'!$A$1:$X$114</definedName>
    <definedName name="_xlnm.Print_Area" localSheetId="0">'зведення показ.2015 '!$A$1:$U$116</definedName>
    <definedName name="_xlnm.Print_Area" localSheetId="3">'зміни показ.2015'!$A$1:$V$110</definedName>
  </definedNames>
  <calcPr fullCalcOnLoad="1" fullPrecision="0"/>
</workbook>
</file>

<file path=xl/sharedStrings.xml><?xml version="1.0" encoding="utf-8"?>
<sst xmlns="http://schemas.openxmlformats.org/spreadsheetml/2006/main" count="574" uniqueCount="186">
  <si>
    <t>(підпис)</t>
  </si>
  <si>
    <t>(ініціали і прізвище)</t>
  </si>
  <si>
    <t>МП</t>
  </si>
  <si>
    <t>(найменування міста, району, області)</t>
  </si>
  <si>
    <t>Показники</t>
  </si>
  <si>
    <t>Залишок коштів на початок року</t>
  </si>
  <si>
    <t>х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</si>
  <si>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</si>
  <si>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</si>
  <si>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</si>
  <si>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</si>
  <si>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</si>
  <si>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</si>
  <si>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</si>
  <si>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</si>
  <si>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</si>
  <si>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</si>
  <si>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</si>
  <si>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</si>
  <si>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</si>
  <si>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</si>
  <si>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</si>
  <si>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</si>
  <si>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</si>
  <si>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V. Нерозподілені видатки</t>
  </si>
  <si>
    <t>Надання зовнішніх кредитів</t>
  </si>
  <si>
    <t>КЕК</t>
  </si>
  <si>
    <t>Надання внутрішніх кредитів</t>
  </si>
  <si>
    <t>разом</t>
  </si>
  <si>
    <t xml:space="preserve">VІ. Кредитування з вирахуванням погашення </t>
  </si>
  <si>
    <r>
      <t xml:space="preserve">    </t>
    </r>
    <r>
      <rPr>
        <sz val="10"/>
        <rFont val="Times New Roman Cyr"/>
        <family val="1"/>
      </rPr>
      <t xml:space="preserve">        (підпис)</t>
    </r>
  </si>
  <si>
    <t xml:space="preserve">            (підпис)</t>
  </si>
  <si>
    <t>Видатки на товари та послуги</t>
  </si>
  <si>
    <t>м.Запоріжжя</t>
  </si>
  <si>
    <t>СОТ</t>
  </si>
  <si>
    <t>гуртожитки</t>
  </si>
  <si>
    <t>Комб.харч</t>
  </si>
  <si>
    <t>Грошове утримання військовослужбовців</t>
  </si>
  <si>
    <t>назва інших надходжень за видами</t>
  </si>
  <si>
    <t xml:space="preserve"> </t>
  </si>
  <si>
    <t>Продукти харчування</t>
  </si>
  <si>
    <t>в т.ч. за підгрупами</t>
  </si>
  <si>
    <t xml:space="preserve"> Поточні видатки</t>
  </si>
  <si>
    <t>Капітальні видатки</t>
  </si>
  <si>
    <t>Разом спеціаль-ний фонд</t>
  </si>
  <si>
    <t>спеціальний</t>
  </si>
  <si>
    <t>Інші надходження</t>
  </si>
  <si>
    <t>фонд</t>
  </si>
  <si>
    <t>25010200 к/харч.</t>
  </si>
  <si>
    <t>25010200    гуртож.</t>
  </si>
  <si>
    <t>25010300 оренда</t>
  </si>
  <si>
    <t>25010400 продаж майна</t>
  </si>
  <si>
    <t>25020100  гранти і дарунки</t>
  </si>
  <si>
    <t>25020200   за доруч.</t>
  </si>
  <si>
    <t>Виплати по тимчасової непрацездатності</t>
  </si>
  <si>
    <t>Заробітна плата</t>
  </si>
  <si>
    <t>(код та назва тимчасової класифікації видатків та кредитування місцевих бюджетів)</t>
  </si>
  <si>
    <t>(грн.)</t>
  </si>
  <si>
    <t>Код</t>
  </si>
  <si>
    <t>у т.ч. за підгрупами</t>
  </si>
  <si>
    <t>НАДХОДЖЕННЯ - усього</t>
  </si>
  <si>
    <t>Надходження коштів до спеціального фонду бюджету</t>
  </si>
  <si>
    <t>ВИДАТКИ ТА НАДАННЯ КРЕДИТІВ - усього</t>
  </si>
  <si>
    <t>Надання кредитів органам державного управління інших рівнів</t>
  </si>
  <si>
    <t>Надання інших внутрішніх кредитів</t>
  </si>
  <si>
    <t xml:space="preserve">          (число.місяц, рік)</t>
  </si>
  <si>
    <t>Дослідження і розробки,окремі заходи розвитку по державних (регіональних)програм</t>
  </si>
  <si>
    <t>Окремі заходи по реалізації державних (регіональних) програм,не віднесені до заходів розвитку</t>
  </si>
  <si>
    <t>Капітальний ремонт</t>
  </si>
  <si>
    <t>Капітальні трансферти до бюджету розвитку</t>
  </si>
  <si>
    <t>Нерозподілені видатки</t>
  </si>
  <si>
    <t>Кредитування</t>
  </si>
  <si>
    <t>Внутрішнє кредитування</t>
  </si>
  <si>
    <t>Повернення внутрішніх кредитів</t>
  </si>
  <si>
    <t>Повернення кредитів органам державного управлінням інших рівнів</t>
  </si>
  <si>
    <t>Повернення кредитів підприємствами,установами,організаціями</t>
  </si>
  <si>
    <t>Повернення інших внутрішніх кредитів</t>
  </si>
  <si>
    <t>Зовнішнє кредитування</t>
  </si>
  <si>
    <t>Повернення зовнішніх кредитів</t>
  </si>
  <si>
    <t>Оплата природного газу</t>
  </si>
  <si>
    <t>Реконструкція та реcтаврація</t>
  </si>
  <si>
    <t>Реставрація пам'яток культури,історії та архітектури</t>
  </si>
  <si>
    <t xml:space="preserve"> Капітальний ремонт інших об’єктів</t>
  </si>
  <si>
    <t>Капітальний ремонт  житлового фонду</t>
  </si>
  <si>
    <t xml:space="preserve"> Оплата електроенергії </t>
  </si>
  <si>
    <t>Медикаменти та перев’язувальні матеріали</t>
  </si>
  <si>
    <r>
      <t>вид бюджету  __</t>
    </r>
    <r>
      <rPr>
        <b/>
        <sz val="12"/>
        <rFont val="Times New Roman Cyr"/>
        <family val="0"/>
      </rPr>
      <t>Державний</t>
    </r>
    <r>
      <rPr>
        <sz val="14"/>
        <rFont val="Times New Roman Cyr"/>
        <family val="1"/>
      </rPr>
      <t>_____________________</t>
    </r>
    <r>
      <rPr>
        <sz val="12"/>
        <rFont val="Times New Roman Cyr"/>
        <family val="1"/>
      </rPr>
      <t>____________________________________________________________________________________________</t>
    </r>
  </si>
  <si>
    <t>Додаток 7</t>
  </si>
  <si>
    <t>до Інструкції про складання</t>
  </si>
  <si>
    <t>і виконання розпису</t>
  </si>
  <si>
    <t>Державного бюджету України</t>
  </si>
  <si>
    <t>(у редакції наказу</t>
  </si>
  <si>
    <t>Міністерства фінансів</t>
  </si>
  <si>
    <t>України</t>
  </si>
  <si>
    <t>ДОВІДКА</t>
  </si>
  <si>
    <t>про підтвердження надходжень на спеціальні</t>
  </si>
  <si>
    <t>реєстраційні рахунки, що відкриті в органах</t>
  </si>
  <si>
    <t>Державного казначейства, станом</t>
  </si>
  <si>
    <t xml:space="preserve">КВК </t>
  </si>
  <si>
    <t>220 Міністерство освіти і науки України</t>
  </si>
  <si>
    <t>(код відомчої класифікації)</t>
  </si>
  <si>
    <t>КПКВ</t>
  </si>
  <si>
    <t>(код програмної класифікації видатків та кредитування)</t>
  </si>
  <si>
    <t>ІІІ-ІV рівнів акредитації</t>
  </si>
  <si>
    <t>Найменування</t>
  </si>
  <si>
    <t>Сума</t>
  </si>
  <si>
    <t>класифікації</t>
  </si>
  <si>
    <t>доходів,</t>
  </si>
  <si>
    <t>фінансування,</t>
  </si>
  <si>
    <t>повернення</t>
  </si>
  <si>
    <t>кредитів</t>
  </si>
  <si>
    <t>Всього</t>
  </si>
  <si>
    <t>Начальник операційного</t>
  </si>
  <si>
    <t>відділу</t>
  </si>
  <si>
    <t xml:space="preserve">       Черкасова Т.В.</t>
  </si>
  <si>
    <t>(ініциали і прізвище)</t>
  </si>
  <si>
    <t>м.п.</t>
  </si>
  <si>
    <t xml:space="preserve"> 14.06.2004 № 386</t>
  </si>
  <si>
    <t>(число, місяць, рік )</t>
  </si>
  <si>
    <t>Залишок коштів , що склалися на початок року</t>
  </si>
  <si>
    <t>Керівник</t>
  </si>
  <si>
    <r>
      <t>код та назва програмної класифікації видатків та кредитування державного бюджету__</t>
    </r>
    <r>
      <rPr>
        <b/>
        <sz val="14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rFont val="Times New Roman Cyr"/>
        <family val="1"/>
      </rPr>
      <t>______</t>
    </r>
  </si>
  <si>
    <t>02070849   Запорізький національний технічний університет</t>
  </si>
  <si>
    <t>02070849    Запорізький  національний технічний університет</t>
  </si>
  <si>
    <t>2201160 Підготовка кадрів вищими навчальними закладами</t>
  </si>
  <si>
    <r>
      <t xml:space="preserve">02070849    </t>
    </r>
    <r>
      <rPr>
        <b/>
        <sz val="18"/>
        <rFont val="Times New Roman Cyr"/>
        <family val="0"/>
      </rPr>
      <t>Запорізький  національний технічний університе</t>
    </r>
    <r>
      <rPr>
        <b/>
        <sz val="16"/>
        <rFont val="Times New Roman Cyr"/>
        <family val="1"/>
      </rPr>
      <t>т</t>
    </r>
  </si>
  <si>
    <t xml:space="preserve">Оплата послуг ( крім комунальних) </t>
  </si>
  <si>
    <t>Надання кредитів  підприємствам,установам,організаціям</t>
  </si>
  <si>
    <r>
      <t>на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"     "                            2010  </t>
    </r>
    <r>
      <rPr>
        <b/>
        <sz val="12"/>
        <rFont val="Times New Roman"/>
        <family val="1"/>
      </rPr>
      <t>року</t>
    </r>
  </si>
  <si>
    <t>01.01.2010р.</t>
  </si>
  <si>
    <t>(код за ЄДРПОУ та найменування бюджетної установи, організації)</t>
  </si>
  <si>
    <t>Інші джерела власних надходжень</t>
  </si>
  <si>
    <t>та забезпечення діяльності їх баз практики</t>
  </si>
  <si>
    <t>Використання товарів і послуг</t>
  </si>
  <si>
    <t>Видатки та заходи спеціального призначення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</si>
  <si>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</si>
  <si>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</si>
  <si>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урядам іноземних держав та міждународним організаціям</t>
  </si>
  <si>
    <t>Реконструкція житлового фонду(приміщень)</t>
  </si>
  <si>
    <t>Реконструкція та реставрація інших об'єктів</t>
  </si>
  <si>
    <t xml:space="preserve">Оплата праці  </t>
  </si>
  <si>
    <t xml:space="preserve"> Поточні трансферти</t>
  </si>
  <si>
    <t>Соціальне забезпечення</t>
  </si>
  <si>
    <t xml:space="preserve"> Предмети, матеріали, обладнання та інвентар</t>
  </si>
  <si>
    <t xml:space="preserve"> Інші виплати населенню</t>
  </si>
  <si>
    <t xml:space="preserve"> Капітальне будівництво (придбання) житла</t>
  </si>
  <si>
    <t xml:space="preserve"> Капітальне будівництво (придбання) інших об'єктів</t>
  </si>
  <si>
    <t>Капітальні трансферти урядам іноземних держав та міжнародним організаціям</t>
  </si>
  <si>
    <t xml:space="preserve">         Оренда </t>
  </si>
  <si>
    <t>Поточний ремонт обладнання, інвентарю та будівель; технічне обслуговування обладнання</t>
  </si>
  <si>
    <t xml:space="preserve">         Послуги зв"язку</t>
  </si>
  <si>
    <t>Оплата інших послуг та інші видатки</t>
  </si>
  <si>
    <t xml:space="preserve"> Будівництво (придбання)  адміністративних об’єктів</t>
  </si>
  <si>
    <t xml:space="preserve"> Капітальний ремонт адміністративних об’єктів</t>
  </si>
  <si>
    <t>Надання кредитів підприємствам,установам,організаціям</t>
  </si>
  <si>
    <t>Повернення кредитів органами державного управлінням інших рівнів</t>
  </si>
  <si>
    <t>Повернення кредитів підприємствами, установами, організаціями</t>
  </si>
  <si>
    <t>Капітальне будівництво (придбання) житла</t>
  </si>
  <si>
    <t>Капітальне будівництво (придбання) інших об'єктів</t>
  </si>
  <si>
    <t>`</t>
  </si>
  <si>
    <t xml:space="preserve">Дослідження і розробки,окремі заходи по реализації державних (регіональних) програм </t>
  </si>
  <si>
    <t xml:space="preserve">ЗАТВЕРДЖЕНО
наказ Міністерства фінансів України 28.01.2002 №57 (у редакції наказу Міністерства фінансів України від 26.11.2012 №1220)    </t>
  </si>
  <si>
    <t>Грошове забеспечення військовослужбовців</t>
  </si>
  <si>
    <t>Оплата водопостачання та водовідведення</t>
  </si>
  <si>
    <t xml:space="preserve"> * Плануються за наявності підстави</t>
  </si>
  <si>
    <t>М.П.</t>
  </si>
  <si>
    <t>Нарахування на оплату праці</t>
  </si>
  <si>
    <t>Обслуговування боргових забов'язань</t>
  </si>
  <si>
    <t>Інші поточні видатки</t>
  </si>
  <si>
    <t>Інші  поточні видатки</t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</si>
  <si>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 України</t>
    </r>
    <r>
      <rPr>
        <sz val="14"/>
        <rFont val="Times New Roman Cyr"/>
        <family val="1"/>
      </rPr>
      <t>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</si>
  <si>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наукиУкраїни</t>
    </r>
    <r>
      <rPr>
        <sz val="14"/>
        <rFont val="Times New Roman Cyr"/>
        <family val="1"/>
      </rPr>
      <t>______________________________________</t>
    </r>
  </si>
  <si>
    <t xml:space="preserve">Придбання землі та нематеріальних активів   </t>
  </si>
  <si>
    <t>Надходження від плати за послуги, що надаються бюджетними установами згідно із законодавства</t>
  </si>
  <si>
    <t>ний</t>
  </si>
  <si>
    <t>НУЖНО СНЯТЬ</t>
  </si>
  <si>
    <t>Зведення показників спеціального фонду  кошторису на   2015р.</t>
  </si>
  <si>
    <t xml:space="preserve"> ЗВЕДЕННЯ ПОКАЗНИКІВ  СПЕЦІАЛЬНОГО ФОНДУ    КОШТОРИСУ НА   2015 р.</t>
  </si>
  <si>
    <t xml:space="preserve"> ЗВЕДЕННЯ ПОКАЗНИКІВ  СПЕЦІАЛЬНОГО ФОНДУ    КОШТОРИСУ НА    2015 р.</t>
  </si>
  <si>
    <t>Гол.бухгалтер</t>
  </si>
  <si>
    <t>О.М.Силенко</t>
  </si>
  <si>
    <t>10.04.2015 р.</t>
  </si>
  <si>
    <r>
      <t>вид бюджету  __</t>
    </r>
    <r>
      <rPr>
        <b/>
        <sz val="12"/>
        <color indexed="9"/>
        <rFont val="Times New Roman Cyr"/>
        <family val="0"/>
      </rPr>
      <t>Державний</t>
    </r>
    <r>
      <rPr>
        <sz val="14"/>
        <color indexed="9"/>
        <rFont val="Times New Roman Cyr"/>
        <family val="1"/>
      </rPr>
      <t>_____________________</t>
    </r>
    <r>
      <rPr>
        <sz val="12"/>
        <color indexed="9"/>
        <rFont val="Times New Roman Cyr"/>
        <family val="1"/>
      </rPr>
      <t>____________________________________________________________________________________________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</si>
  <si>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color indexed="9"/>
        <rFont val="Times New Roman Cyr"/>
        <family val="1"/>
      </rPr>
      <t>_</t>
    </r>
    <r>
      <rPr>
        <b/>
        <sz val="14"/>
        <color indexed="9"/>
        <rFont val="Times New Roman Cyr"/>
        <family val="1"/>
      </rPr>
      <t>220 Міністерство освіти і науки України</t>
    </r>
    <r>
      <rPr>
        <sz val="14"/>
        <color indexed="9"/>
        <rFont val="Times New Roman Cyr"/>
        <family val="1"/>
      </rPr>
      <t>__________________________________________</t>
    </r>
  </si>
  <si>
    <r>
      <t>код та назва програмної класифікації видатків та кредитування державного бюджету__</t>
    </r>
    <r>
      <rPr>
        <b/>
        <sz val="14"/>
        <color indexed="9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color indexed="9"/>
        <rFont val="Times New Roman Cyr"/>
        <family val="1"/>
      </rPr>
      <t>______</t>
    </r>
  </si>
  <si>
    <r>
      <t xml:space="preserve">    </t>
    </r>
    <r>
      <rPr>
        <sz val="10"/>
        <color indexed="9"/>
        <rFont val="Times New Roman Cyr"/>
        <family val="1"/>
      </rPr>
      <t xml:space="preserve">        (підпис)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</si>
</sst>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#.##0.00\ &quot;грн.&quot;;\-#.##0.00\ &quot;грн.&quot;"/>
    <numFmt numFmtId="214" formatCode="#.##0&quot;грн.&quot;;[Red]\-#.##0&quot;грн.&quot;"/>
    <numFmt numFmtId="215" formatCode="#.##0.00\ &quot;грн.&quot;;[Red]\-#.##0.00\ &quot;грн.&quot;"/>
    <numFmt numFmtId="216" formatCode="0_ ;[Red]\-0\ "/>
    <numFmt numFmtId="217" formatCode="0.0_ ;[Red]\-0.0\ "/>
  </numFmts>
  <fonts count="1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b/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20"/>
      <color indexed="10"/>
      <name val="Times New Roman Cyr"/>
      <family val="1"/>
    </font>
    <font>
      <sz val="8"/>
      <name val="Arial Cyr"/>
      <family val="0"/>
    </font>
    <font>
      <i/>
      <sz val="13"/>
      <name val="Times New Roman Cyr"/>
      <family val="1"/>
    </font>
    <font>
      <sz val="13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u val="single"/>
      <sz val="14"/>
      <name val="Times New Roman Cyr"/>
      <family val="1"/>
    </font>
    <font>
      <b/>
      <sz val="18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sz val="16"/>
      <color indexed="10"/>
      <name val="Times New Roman Cyr"/>
      <family val="0"/>
    </font>
    <font>
      <sz val="16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i/>
      <sz val="14"/>
      <color indexed="12"/>
      <name val="Times New Roman Cyr"/>
      <family val="0"/>
    </font>
    <font>
      <b/>
      <i/>
      <sz val="24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9"/>
      <name val="Times New Roman Cyr"/>
      <family val="1"/>
    </font>
    <font>
      <b/>
      <sz val="16"/>
      <color indexed="9"/>
      <name val="Times New Roman Cyr"/>
      <family val="1"/>
    </font>
    <font>
      <sz val="14"/>
      <color indexed="9"/>
      <name val="Times New Roman Cyr"/>
      <family val="1"/>
    </font>
    <font>
      <sz val="11"/>
      <color indexed="9"/>
      <name val="Times New Roman Cyr"/>
      <family val="1"/>
    </font>
    <font>
      <b/>
      <sz val="14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0"/>
    </font>
    <font>
      <i/>
      <sz val="11"/>
      <color indexed="9"/>
      <name val="Times New Roman Cyr"/>
      <family val="1"/>
    </font>
    <font>
      <b/>
      <i/>
      <sz val="11"/>
      <color indexed="9"/>
      <name val="Times New Roman Cyr"/>
      <family val="1"/>
    </font>
    <font>
      <sz val="9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0"/>
      <color indexed="9"/>
      <name val="Times New Roman Cyr"/>
      <family val="0"/>
    </font>
    <font>
      <b/>
      <sz val="13"/>
      <color indexed="9"/>
      <name val="Times New Roman Cyr"/>
      <family val="1"/>
    </font>
    <font>
      <b/>
      <sz val="15"/>
      <color indexed="9"/>
      <name val="Times New Roman Cyr"/>
      <family val="1"/>
    </font>
    <font>
      <sz val="13"/>
      <color indexed="9"/>
      <name val="Times New Roman Cyr"/>
      <family val="1"/>
    </font>
    <font>
      <sz val="15"/>
      <color indexed="9"/>
      <name val="Times New Roman Cyr"/>
      <family val="1"/>
    </font>
    <font>
      <i/>
      <sz val="13"/>
      <color indexed="9"/>
      <name val="Times New Roman Cyr"/>
      <family val="1"/>
    </font>
    <font>
      <i/>
      <sz val="12"/>
      <color indexed="9"/>
      <name val="Times New Roman Cyr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3"/>
      <color indexed="9"/>
      <name val="Times New Roman Cyr"/>
      <family val="0"/>
    </font>
    <font>
      <sz val="8"/>
      <color indexed="9"/>
      <name val="Times New Roman Cyr"/>
      <family val="1"/>
    </font>
    <font>
      <sz val="10"/>
      <color indexed="9"/>
      <name val="Times New Roman Cyr"/>
      <family val="1"/>
    </font>
    <font>
      <b/>
      <u val="single"/>
      <sz val="14"/>
      <color indexed="9"/>
      <name val="Times New Roman Cyr"/>
      <family val="1"/>
    </font>
    <font>
      <sz val="10"/>
      <color indexed="9"/>
      <name val="Arial Cyr"/>
      <family val="0"/>
    </font>
    <font>
      <b/>
      <sz val="20"/>
      <color indexed="9"/>
      <name val="Times New Roman Cyr"/>
      <family val="1"/>
    </font>
    <font>
      <b/>
      <sz val="9"/>
      <color indexed="9"/>
      <name val="Times New Roman Cyr"/>
      <family val="1"/>
    </font>
    <font>
      <b/>
      <u val="single"/>
      <sz val="12"/>
      <color indexed="9"/>
      <name val="Times New Roman Cyr"/>
      <family val="1"/>
    </font>
    <font>
      <b/>
      <i/>
      <sz val="14"/>
      <color indexed="9"/>
      <name val="Times New Roman Cyr"/>
      <family val="1"/>
    </font>
    <font>
      <b/>
      <i/>
      <u val="single"/>
      <sz val="20"/>
      <color indexed="9"/>
      <name val="Times New Roman Cyr"/>
      <family val="1"/>
    </font>
    <font>
      <b/>
      <sz val="2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b/>
      <sz val="8"/>
      <color indexed="9"/>
      <name val="Times New Roman Cyr"/>
      <family val="1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04997999966144562"/>
      <name val="Times New Roman Cyr"/>
      <family val="1"/>
    </font>
    <font>
      <sz val="11"/>
      <color theme="0" tint="-0.04997999966144562"/>
      <name val="Times New Roman Cyr"/>
      <family val="1"/>
    </font>
    <font>
      <sz val="12"/>
      <color theme="0" tint="-0.04997999966144562"/>
      <name val="Times New Roman Cyr"/>
      <family val="1"/>
    </font>
    <font>
      <i/>
      <sz val="11"/>
      <color theme="0" tint="-0.04997999966144562"/>
      <name val="Times New Roman Cyr"/>
      <family val="1"/>
    </font>
    <font>
      <sz val="9"/>
      <color theme="0" tint="-0.04997999966144562"/>
      <name val="Times New Roman Cyr"/>
      <family val="1"/>
    </font>
    <font>
      <b/>
      <sz val="11"/>
      <color theme="0" tint="-0.04997999966144562"/>
      <name val="Times New Roman Cyr"/>
      <family val="1"/>
    </font>
    <font>
      <b/>
      <sz val="12"/>
      <color theme="0" tint="-0.04997999966144562"/>
      <name val="Times New Roman Cyr"/>
      <family val="0"/>
    </font>
    <font>
      <sz val="8"/>
      <color theme="0" tint="-0.04997999966144562"/>
      <name val="Times New Roman Cyr"/>
      <family val="1"/>
    </font>
    <font>
      <sz val="10"/>
      <color theme="0" tint="-0.04997999966144562"/>
      <name val="Times New Roman Cyr"/>
      <family val="1"/>
    </font>
    <font>
      <b/>
      <u val="single"/>
      <sz val="14"/>
      <color theme="0" tint="-0.04997999966144562"/>
      <name val="Times New Roman Cyr"/>
      <family val="1"/>
    </font>
    <font>
      <b/>
      <sz val="36"/>
      <color theme="0" tint="-0.04997999966144562"/>
      <name val="Times New Roman Cyr"/>
      <family val="1"/>
    </font>
    <font>
      <b/>
      <sz val="16"/>
      <color theme="0" tint="-0.04997999966144562"/>
      <name val="Times New Roman Cyr"/>
      <family val="1"/>
    </font>
    <font>
      <b/>
      <sz val="14"/>
      <color theme="0" tint="-0.04997999966144562"/>
      <name val="Times New Roman Cyr"/>
      <family val="1"/>
    </font>
    <font>
      <b/>
      <i/>
      <sz val="11"/>
      <color theme="0" tint="-0.04997999966144562"/>
      <name val="Times New Roman Cyr"/>
      <family val="1"/>
    </font>
    <font>
      <b/>
      <sz val="10"/>
      <color theme="0" tint="-0.04997999966144562"/>
      <name val="Times New Roman Cyr"/>
      <family val="0"/>
    </font>
    <font>
      <b/>
      <sz val="13"/>
      <color theme="0" tint="-0.04997999966144562"/>
      <name val="Times New Roman Cyr"/>
      <family val="1"/>
    </font>
    <font>
      <b/>
      <sz val="15"/>
      <color theme="0" tint="-0.04997999966144562"/>
      <name val="Times New Roman Cyr"/>
      <family val="1"/>
    </font>
    <font>
      <sz val="13"/>
      <color theme="0" tint="-0.04997999966144562"/>
      <name val="Times New Roman Cyr"/>
      <family val="1"/>
    </font>
    <font>
      <sz val="15"/>
      <color theme="0" tint="-0.04997999966144562"/>
      <name val="Times New Roman Cyr"/>
      <family val="1"/>
    </font>
    <font>
      <i/>
      <sz val="13"/>
      <color theme="0" tint="-0.04997999966144562"/>
      <name val="Times New Roman Cyr"/>
      <family val="1"/>
    </font>
    <font>
      <i/>
      <sz val="12"/>
      <color theme="0" tint="-0.04997999966144562"/>
      <name val="Times New Roman Cyr"/>
      <family val="1"/>
    </font>
    <font>
      <b/>
      <i/>
      <sz val="12"/>
      <color theme="0" tint="-0.04997999966144562"/>
      <name val="Times New Roman"/>
      <family val="1"/>
    </font>
    <font>
      <sz val="12"/>
      <color theme="0" tint="-0.04997999966144562"/>
      <name val="Times New Roman"/>
      <family val="1"/>
    </font>
    <font>
      <i/>
      <sz val="12"/>
      <color theme="0" tint="-0.04997999966144562"/>
      <name val="Times New Roman"/>
      <family val="1"/>
    </font>
    <font>
      <b/>
      <i/>
      <sz val="13"/>
      <color theme="0" tint="-0.04997999966144562"/>
      <name val="Times New Roman Cyr"/>
      <family val="0"/>
    </font>
    <font>
      <sz val="10"/>
      <color theme="0" tint="-0.04997999966144562"/>
      <name val="Arial Cyr"/>
      <family val="0"/>
    </font>
    <font>
      <b/>
      <sz val="8"/>
      <color theme="0" tint="-0.04997999966144562"/>
      <name val="Times New Roman Cyr"/>
      <family val="1"/>
    </font>
    <font>
      <b/>
      <sz val="20"/>
      <color theme="0" tint="-0.04997999966144562"/>
      <name val="Times New Roman Cyr"/>
      <family val="1"/>
    </font>
    <font>
      <b/>
      <sz val="9"/>
      <color theme="0" tint="-0.04997999966144562"/>
      <name val="Times New Roman Cyr"/>
      <family val="1"/>
    </font>
    <font>
      <b/>
      <u val="single"/>
      <sz val="12"/>
      <color theme="0" tint="-0.04997999966144562"/>
      <name val="Times New Roman Cyr"/>
      <family val="1"/>
    </font>
    <font>
      <b/>
      <i/>
      <sz val="14"/>
      <color theme="0" tint="-0.04997999966144562"/>
      <name val="Times New Roman Cyr"/>
      <family val="1"/>
    </font>
    <font>
      <b/>
      <sz val="22"/>
      <color theme="0" tint="-0.04997999966144562"/>
      <name val="Times New Roman Cyr"/>
      <family val="1"/>
    </font>
    <font>
      <b/>
      <i/>
      <sz val="12"/>
      <color theme="0" tint="-0.04997999966144562"/>
      <name val="Times New Roman Cyr"/>
      <family val="1"/>
    </font>
    <font>
      <b/>
      <sz val="10"/>
      <color theme="0" tint="-0.04997999966144562"/>
      <name val="Arial Cyr"/>
      <family val="0"/>
    </font>
    <font>
      <b/>
      <i/>
      <u val="single"/>
      <sz val="20"/>
      <color theme="0" tint="-0.04997999966144562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8" borderId="7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1" xfId="0" applyFont="1" applyFill="1" applyBorder="1" applyAlignment="1">
      <alignment horizontal="centerContinuous" vertical="top" wrapText="1"/>
    </xf>
    <xf numFmtId="0" fontId="5" fillId="35" borderId="1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top"/>
    </xf>
    <xf numFmtId="0" fontId="1" fillId="35" borderId="23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35" borderId="25" xfId="0" applyFont="1" applyFill="1" applyBorder="1" applyAlignment="1">
      <alignment horizontal="centerContinuous" vertical="top" wrapText="1"/>
    </xf>
    <xf numFmtId="0" fontId="1" fillId="35" borderId="26" xfId="0" applyFont="1" applyFill="1" applyBorder="1" applyAlignment="1">
      <alignment horizontal="centerContinuous" vertical="top" wrapText="1"/>
    </xf>
    <xf numFmtId="0" fontId="12" fillId="35" borderId="15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Continuous" vertical="top" wrapText="1"/>
    </xf>
    <xf numFmtId="0" fontId="10" fillId="35" borderId="26" xfId="0" applyFont="1" applyFill="1" applyBorder="1" applyAlignment="1">
      <alignment horizontal="centerContinuous" vertical="top" wrapText="1"/>
    </xf>
    <xf numFmtId="0" fontId="12" fillId="35" borderId="20" xfId="0" applyFont="1" applyFill="1" applyBorder="1" applyAlignment="1">
      <alignment horizontal="centerContinuous" vertical="top" wrapText="1"/>
    </xf>
    <xf numFmtId="0" fontId="10" fillId="35" borderId="0" xfId="0" applyFont="1" applyFill="1" applyBorder="1" applyAlignment="1">
      <alignment horizontal="centerContinuous" vertical="top" wrapText="1"/>
    </xf>
    <xf numFmtId="0" fontId="10" fillId="35" borderId="27" xfId="0" applyFont="1" applyFill="1" applyBorder="1" applyAlignment="1">
      <alignment horizontal="centerContinuous" vertical="top" wrapText="1"/>
    </xf>
    <xf numFmtId="0" fontId="1" fillId="35" borderId="12" xfId="0" applyFont="1" applyFill="1" applyBorder="1" applyAlignment="1">
      <alignment horizontal="centerContinuous" vertical="top" wrapText="1"/>
    </xf>
    <xf numFmtId="0" fontId="1" fillId="35" borderId="15" xfId="0" applyFont="1" applyFill="1" applyBorder="1" applyAlignment="1">
      <alignment horizontal="centerContinuous" vertical="top" wrapText="1"/>
    </xf>
    <xf numFmtId="0" fontId="12" fillId="35" borderId="26" xfId="0" applyFont="1" applyFill="1" applyBorder="1" applyAlignment="1">
      <alignment horizontal="centerContinuous" vertical="top" wrapText="1"/>
    </xf>
    <xf numFmtId="0" fontId="12" fillId="35" borderId="28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Continuous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31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32" xfId="0" applyFont="1" applyFill="1" applyBorder="1" applyAlignment="1">
      <alignment horizontal="center" vertical="top"/>
    </xf>
    <xf numFmtId="0" fontId="10" fillId="35" borderId="33" xfId="0" applyFont="1" applyFill="1" applyBorder="1" applyAlignment="1">
      <alignment horizontal="center" vertical="top"/>
    </xf>
    <xf numFmtId="0" fontId="10" fillId="35" borderId="34" xfId="0" applyFont="1" applyFill="1" applyBorder="1" applyAlignment="1">
      <alignment horizontal="center" vertical="top"/>
    </xf>
    <xf numFmtId="0" fontId="10" fillId="35" borderId="35" xfId="0" applyFont="1" applyFill="1" applyBorder="1" applyAlignment="1">
      <alignment horizontal="center" vertical="top"/>
    </xf>
    <xf numFmtId="0" fontId="10" fillId="35" borderId="22" xfId="0" applyFont="1" applyFill="1" applyBorder="1" applyAlignment="1">
      <alignment horizontal="center" vertical="top"/>
    </xf>
    <xf numFmtId="0" fontId="10" fillId="35" borderId="36" xfId="0" applyFont="1" applyFill="1" applyBorder="1" applyAlignment="1">
      <alignment horizontal="center" vertical="top"/>
    </xf>
    <xf numFmtId="0" fontId="9" fillId="35" borderId="37" xfId="0" applyFont="1" applyFill="1" applyBorder="1" applyAlignment="1">
      <alignment horizontal="center" wrapText="1"/>
    </xf>
    <xf numFmtId="0" fontId="12" fillId="35" borderId="38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top"/>
    </xf>
    <xf numFmtId="0" fontId="22" fillId="35" borderId="40" xfId="0" applyFont="1" applyFill="1" applyBorder="1" applyAlignment="1">
      <alignment wrapText="1"/>
    </xf>
    <xf numFmtId="0" fontId="9" fillId="35" borderId="40" xfId="0" applyFont="1" applyFill="1" applyBorder="1" applyAlignment="1">
      <alignment horizontal="center" wrapText="1"/>
    </xf>
    <xf numFmtId="0" fontId="10" fillId="35" borderId="39" xfId="0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 wrapText="1"/>
    </xf>
    <xf numFmtId="0" fontId="21" fillId="35" borderId="40" xfId="0" applyFont="1" applyFill="1" applyBorder="1" applyAlignment="1">
      <alignment wrapText="1"/>
    </xf>
    <xf numFmtId="0" fontId="13" fillId="35" borderId="39" xfId="0" applyFont="1" applyFill="1" applyBorder="1" applyAlignment="1">
      <alignment horizontal="center"/>
    </xf>
    <xf numFmtId="0" fontId="22" fillId="35" borderId="40" xfId="0" applyFont="1" applyFill="1" applyBorder="1" applyAlignment="1">
      <alignment horizontal="left" wrapText="1"/>
    </xf>
    <xf numFmtId="0" fontId="12" fillId="35" borderId="39" xfId="0" applyFont="1" applyFill="1" applyBorder="1" applyAlignment="1">
      <alignment horizontal="center"/>
    </xf>
    <xf numFmtId="0" fontId="21" fillId="35" borderId="37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21" fillId="35" borderId="40" xfId="0" applyFont="1" applyFill="1" applyBorder="1" applyAlignment="1">
      <alignment vertical="top" wrapText="1"/>
    </xf>
    <xf numFmtId="0" fontId="21" fillId="35" borderId="41" xfId="0" applyFont="1" applyFill="1" applyBorder="1" applyAlignment="1">
      <alignment horizontal="left" wrapText="1"/>
    </xf>
    <xf numFmtId="0" fontId="23" fillId="35" borderId="31" xfId="0" applyFont="1" applyFill="1" applyBorder="1" applyAlignment="1">
      <alignment horizontal="right"/>
    </xf>
    <xf numFmtId="0" fontId="22" fillId="35" borderId="40" xfId="0" applyFont="1" applyFill="1" applyBorder="1" applyAlignment="1">
      <alignment vertical="top" wrapText="1"/>
    </xf>
    <xf numFmtId="0" fontId="22" fillId="35" borderId="42" xfId="0" applyFont="1" applyFill="1" applyBorder="1" applyAlignment="1">
      <alignment wrapText="1"/>
    </xf>
    <xf numFmtId="0" fontId="22" fillId="35" borderId="40" xfId="0" applyFont="1" applyFill="1" applyBorder="1" applyAlignment="1">
      <alignment horizontal="left" vertical="top" wrapText="1"/>
    </xf>
    <xf numFmtId="0" fontId="5" fillId="35" borderId="40" xfId="0" applyFont="1" applyFill="1" applyBorder="1" applyAlignment="1">
      <alignment wrapText="1"/>
    </xf>
    <xf numFmtId="0" fontId="9" fillId="35" borderId="41" xfId="0" applyFont="1" applyFill="1" applyBorder="1" applyAlignment="1">
      <alignment horizontal="center" wrapText="1"/>
    </xf>
    <xf numFmtId="0" fontId="10" fillId="35" borderId="38" xfId="0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 vertical="top"/>
    </xf>
    <xf numFmtId="0" fontId="2" fillId="35" borderId="44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left"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0" fontId="6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0" fontId="5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wrapText="1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6" fillId="35" borderId="0" xfId="0" applyFont="1" applyFill="1" applyBorder="1" applyAlignment="1">
      <alignment horizontal="centerContinuous"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 horizontal="centerContinuous"/>
    </xf>
    <xf numFmtId="0" fontId="12" fillId="35" borderId="0" xfId="0" applyFont="1" applyFill="1" applyAlignment="1">
      <alignment/>
    </xf>
    <xf numFmtId="0" fontId="23" fillId="35" borderId="25" xfId="0" applyFont="1" applyFill="1" applyBorder="1" applyAlignment="1">
      <alignment horizontal="right" vertical="top"/>
    </xf>
    <xf numFmtId="0" fontId="10" fillId="35" borderId="39" xfId="0" applyFont="1" applyFill="1" applyBorder="1" applyAlignment="1">
      <alignment horizontal="center" vertical="top"/>
    </xf>
    <xf numFmtId="0" fontId="23" fillId="35" borderId="29" xfId="0" applyFont="1" applyFill="1" applyBorder="1" applyAlignment="1">
      <alignment horizontal="right" vertical="top"/>
    </xf>
    <xf numFmtId="0" fontId="23" fillId="35" borderId="31" xfId="0" applyFont="1" applyFill="1" applyBorder="1" applyAlignment="1">
      <alignment horizontal="right" vertical="top"/>
    </xf>
    <xf numFmtId="0" fontId="24" fillId="35" borderId="31" xfId="0" applyFont="1" applyFill="1" applyBorder="1" applyAlignment="1">
      <alignment horizontal="right" vertical="top"/>
    </xf>
    <xf numFmtId="0" fontId="23" fillId="35" borderId="45" xfId="0" applyFont="1" applyFill="1" applyBorder="1" applyAlignment="1">
      <alignment horizontal="right" vertical="top"/>
    </xf>
    <xf numFmtId="0" fontId="9" fillId="35" borderId="46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left" wrapText="1"/>
    </xf>
    <xf numFmtId="0" fontId="12" fillId="35" borderId="21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right" vertical="top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2" fillId="35" borderId="40" xfId="0" applyFont="1" applyFill="1" applyBorder="1" applyAlignment="1">
      <alignment wrapText="1"/>
    </xf>
    <xf numFmtId="0" fontId="25" fillId="0" borderId="48" xfId="0" applyFont="1" applyFill="1" applyBorder="1" applyAlignment="1">
      <alignment wrapText="1"/>
    </xf>
    <xf numFmtId="0" fontId="34" fillId="0" borderId="48" xfId="0" applyFont="1" applyFill="1" applyBorder="1" applyAlignment="1">
      <alignment wrapText="1"/>
    </xf>
    <xf numFmtId="0" fontId="35" fillId="35" borderId="40" xfId="0" applyFont="1" applyFill="1" applyBorder="1" applyAlignment="1">
      <alignment vertical="top" wrapText="1"/>
    </xf>
    <xf numFmtId="0" fontId="9" fillId="35" borderId="40" xfId="0" applyFont="1" applyFill="1" applyBorder="1" applyAlignment="1">
      <alignment wrapText="1"/>
    </xf>
    <xf numFmtId="0" fontId="13" fillId="35" borderId="39" xfId="0" applyFont="1" applyFill="1" applyBorder="1" applyAlignment="1">
      <alignment horizontal="center" vertical="top"/>
    </xf>
    <xf numFmtId="0" fontId="22" fillId="35" borderId="41" xfId="0" applyFont="1" applyFill="1" applyBorder="1" applyAlignment="1">
      <alignment wrapText="1"/>
    </xf>
    <xf numFmtId="0" fontId="12" fillId="35" borderId="49" xfId="0" applyFont="1" applyFill="1" applyBorder="1" applyAlignment="1">
      <alignment horizontal="center" vertical="top"/>
    </xf>
    <xf numFmtId="0" fontId="22" fillId="35" borderId="37" xfId="0" applyFont="1" applyFill="1" applyBorder="1" applyAlignment="1">
      <alignment wrapText="1"/>
    </xf>
    <xf numFmtId="0" fontId="13" fillId="35" borderId="38" xfId="0" applyFont="1" applyFill="1" applyBorder="1" applyAlignment="1">
      <alignment horizontal="center" vertical="top"/>
    </xf>
    <xf numFmtId="0" fontId="13" fillId="35" borderId="49" xfId="0" applyFont="1" applyFill="1" applyBorder="1" applyAlignment="1">
      <alignment horizontal="center" vertical="top"/>
    </xf>
    <xf numFmtId="0" fontId="12" fillId="35" borderId="50" xfId="0" applyFont="1" applyFill="1" applyBorder="1" applyAlignment="1">
      <alignment horizontal="center" vertical="top"/>
    </xf>
    <xf numFmtId="0" fontId="10" fillId="35" borderId="49" xfId="0" applyFont="1" applyFill="1" applyBorder="1" applyAlignment="1">
      <alignment horizontal="center" vertical="top"/>
    </xf>
    <xf numFmtId="0" fontId="10" fillId="35" borderId="38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wrapText="1"/>
    </xf>
    <xf numFmtId="0" fontId="10" fillId="35" borderId="50" xfId="0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0" fontId="6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left" wrapText="1"/>
    </xf>
    <xf numFmtId="14" fontId="32" fillId="35" borderId="14" xfId="0" applyNumberFormat="1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top"/>
    </xf>
    <xf numFmtId="0" fontId="9" fillId="35" borderId="46" xfId="0" applyFont="1" applyFill="1" applyBorder="1" applyAlignment="1">
      <alignment horizontal="left" wrapText="1"/>
    </xf>
    <xf numFmtId="0" fontId="10" fillId="35" borderId="52" xfId="0" applyFont="1" applyFill="1" applyBorder="1" applyAlignment="1">
      <alignment horizontal="centerContinuous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Continuous" wrapText="1"/>
    </xf>
    <xf numFmtId="0" fontId="39" fillId="33" borderId="0" xfId="0" applyFont="1" applyFill="1" applyAlignment="1">
      <alignment/>
    </xf>
    <xf numFmtId="0" fontId="39" fillId="0" borderId="0" xfId="0" applyFont="1" applyFill="1" applyAlignment="1">
      <alignment/>
    </xf>
    <xf numFmtId="2" fontId="23" fillId="35" borderId="48" xfId="0" applyNumberFormat="1" applyFont="1" applyFill="1" applyBorder="1" applyAlignment="1">
      <alignment horizontal="right"/>
    </xf>
    <xf numFmtId="2" fontId="23" fillId="35" borderId="25" xfId="0" applyNumberFormat="1" applyFont="1" applyFill="1" applyBorder="1" applyAlignment="1">
      <alignment horizontal="right"/>
    </xf>
    <xf numFmtId="0" fontId="21" fillId="36" borderId="37" xfId="0" applyFont="1" applyFill="1" applyBorder="1" applyAlignment="1">
      <alignment wrapText="1"/>
    </xf>
    <xf numFmtId="0" fontId="36" fillId="36" borderId="38" xfId="0" applyFont="1" applyFill="1" applyBorder="1" applyAlignment="1">
      <alignment horizontal="center" vertical="top"/>
    </xf>
    <xf numFmtId="0" fontId="22" fillId="36" borderId="40" xfId="0" applyFont="1" applyFill="1" applyBorder="1" applyAlignment="1">
      <alignment wrapText="1"/>
    </xf>
    <xf numFmtId="0" fontId="36" fillId="36" borderId="3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Continuous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1" fillId="37" borderId="37" xfId="0" applyFont="1" applyFill="1" applyBorder="1" applyAlignment="1">
      <alignment wrapText="1"/>
    </xf>
    <xf numFmtId="0" fontId="36" fillId="37" borderId="38" xfId="0" applyFont="1" applyFill="1" applyBorder="1" applyAlignment="1">
      <alignment horizontal="center" vertical="top"/>
    </xf>
    <xf numFmtId="0" fontId="22" fillId="37" borderId="40" xfId="0" applyFont="1" applyFill="1" applyBorder="1" applyAlignment="1">
      <alignment wrapText="1"/>
    </xf>
    <xf numFmtId="0" fontId="36" fillId="37" borderId="39" xfId="0" applyFont="1" applyFill="1" applyBorder="1" applyAlignment="1">
      <alignment horizontal="center" vertical="top"/>
    </xf>
    <xf numFmtId="2" fontId="23" fillId="35" borderId="31" xfId="0" applyNumberFormat="1" applyFont="1" applyFill="1" applyBorder="1" applyAlignment="1">
      <alignment horizontal="right"/>
    </xf>
    <xf numFmtId="2" fontId="23" fillId="35" borderId="27" xfId="0" applyNumberFormat="1" applyFont="1" applyFill="1" applyBorder="1" applyAlignment="1">
      <alignment horizontal="right"/>
    </xf>
    <xf numFmtId="2" fontId="23" fillId="35" borderId="53" xfId="0" applyNumberFormat="1" applyFont="1" applyFill="1" applyBorder="1" applyAlignment="1">
      <alignment horizontal="right"/>
    </xf>
    <xf numFmtId="2" fontId="24" fillId="35" borderId="48" xfId="0" applyNumberFormat="1" applyFont="1" applyFill="1" applyBorder="1" applyAlignment="1">
      <alignment horizontal="right"/>
    </xf>
    <xf numFmtId="2" fontId="23" fillId="35" borderId="54" xfId="0" applyNumberFormat="1" applyFont="1" applyFill="1" applyBorder="1" applyAlignment="1">
      <alignment horizontal="right"/>
    </xf>
    <xf numFmtId="2" fontId="23" fillId="35" borderId="28" xfId="0" applyNumberFormat="1" applyFont="1" applyFill="1" applyBorder="1" applyAlignment="1">
      <alignment horizontal="right" vertical="top"/>
    </xf>
    <xf numFmtId="2" fontId="23" fillId="35" borderId="25" xfId="0" applyNumberFormat="1" applyFont="1" applyFill="1" applyBorder="1" applyAlignment="1">
      <alignment horizontal="right" vertical="top"/>
    </xf>
    <xf numFmtId="2" fontId="23" fillId="35" borderId="55" xfId="0" applyNumberFormat="1" applyFont="1" applyFill="1" applyBorder="1" applyAlignment="1">
      <alignment horizontal="right" vertical="top"/>
    </xf>
    <xf numFmtId="2" fontId="23" fillId="35" borderId="48" xfId="0" applyNumberFormat="1" applyFont="1" applyFill="1" applyBorder="1" applyAlignment="1">
      <alignment horizontal="right" vertical="top"/>
    </xf>
    <xf numFmtId="2" fontId="23" fillId="35" borderId="15" xfId="0" applyNumberFormat="1" applyFont="1" applyFill="1" applyBorder="1" applyAlignment="1">
      <alignment horizontal="right" vertical="top"/>
    </xf>
    <xf numFmtId="2" fontId="23" fillId="35" borderId="56" xfId="0" applyNumberFormat="1" applyFont="1" applyFill="1" applyBorder="1" applyAlignment="1">
      <alignment horizontal="right" vertical="top"/>
    </xf>
    <xf numFmtId="2" fontId="23" fillId="35" borderId="53" xfId="0" applyNumberFormat="1" applyFont="1" applyFill="1" applyBorder="1" applyAlignment="1">
      <alignment horizontal="right" vertical="top"/>
    </xf>
    <xf numFmtId="2" fontId="24" fillId="35" borderId="12" xfId="0" applyNumberFormat="1" applyFont="1" applyFill="1" applyBorder="1" applyAlignment="1">
      <alignment horizontal="right" vertical="top"/>
    </xf>
    <xf numFmtId="2" fontId="23" fillId="35" borderId="57" xfId="0" applyNumberFormat="1" applyFont="1" applyFill="1" applyBorder="1" applyAlignment="1">
      <alignment horizontal="right" vertical="top"/>
    </xf>
    <xf numFmtId="2" fontId="23" fillId="35" borderId="29" xfId="0" applyNumberFormat="1" applyFont="1" applyFill="1" applyBorder="1" applyAlignment="1">
      <alignment horizontal="right" vertical="top"/>
    </xf>
    <xf numFmtId="2" fontId="23" fillId="35" borderId="31" xfId="0" applyNumberFormat="1" applyFont="1" applyFill="1" applyBorder="1" applyAlignment="1">
      <alignment horizontal="right" vertical="top"/>
    </xf>
    <xf numFmtId="2" fontId="24" fillId="35" borderId="13" xfId="0" applyNumberFormat="1" applyFont="1" applyFill="1" applyBorder="1" applyAlignment="1">
      <alignment horizontal="right" vertical="top"/>
    </xf>
    <xf numFmtId="2" fontId="23" fillId="35" borderId="30" xfId="0" applyNumberFormat="1" applyFont="1" applyFill="1" applyBorder="1" applyAlignment="1">
      <alignment horizontal="right" vertical="top"/>
    </xf>
    <xf numFmtId="2" fontId="23" fillId="35" borderId="58" xfId="0" applyNumberFormat="1" applyFont="1" applyFill="1" applyBorder="1" applyAlignment="1">
      <alignment horizontal="right" vertical="top"/>
    </xf>
    <xf numFmtId="2" fontId="24" fillId="35" borderId="14" xfId="0" applyNumberFormat="1" applyFont="1" applyFill="1" applyBorder="1" applyAlignment="1">
      <alignment horizontal="right" vertical="top"/>
    </xf>
    <xf numFmtId="2" fontId="23" fillId="35" borderId="59" xfId="0" applyNumberFormat="1" applyFont="1" applyFill="1" applyBorder="1" applyAlignment="1">
      <alignment horizontal="right" vertical="top"/>
    </xf>
    <xf numFmtId="2" fontId="23" fillId="37" borderId="28" xfId="0" applyNumberFormat="1" applyFont="1" applyFill="1" applyBorder="1" applyAlignment="1">
      <alignment horizontal="right" vertical="top"/>
    </xf>
    <xf numFmtId="2" fontId="23" fillId="37" borderId="25" xfId="0" applyNumberFormat="1" applyFont="1" applyFill="1" applyBorder="1" applyAlignment="1">
      <alignment horizontal="right" vertical="top"/>
    </xf>
    <xf numFmtId="2" fontId="23" fillId="37" borderId="55" xfId="0" applyNumberFormat="1" applyFont="1" applyFill="1" applyBorder="1" applyAlignment="1">
      <alignment horizontal="right" vertical="top"/>
    </xf>
    <xf numFmtId="2" fontId="23" fillId="35" borderId="12" xfId="0" applyNumberFormat="1" applyFont="1" applyFill="1" applyBorder="1" applyAlignment="1">
      <alignment horizontal="right" vertical="top"/>
    </xf>
    <xf numFmtId="2" fontId="23" fillId="35" borderId="52" xfId="0" applyNumberFormat="1" applyFont="1" applyFill="1" applyBorder="1" applyAlignment="1">
      <alignment horizontal="right" vertical="top"/>
    </xf>
    <xf numFmtId="2" fontId="23" fillId="35" borderId="60" xfId="0" applyNumberFormat="1" applyFont="1" applyFill="1" applyBorder="1" applyAlignment="1">
      <alignment horizontal="right" vertical="top"/>
    </xf>
    <xf numFmtId="2" fontId="23" fillId="35" borderId="27" xfId="0" applyNumberFormat="1" applyFont="1" applyFill="1" applyBorder="1" applyAlignment="1">
      <alignment horizontal="right" vertical="top"/>
    </xf>
    <xf numFmtId="2" fontId="24" fillId="35" borderId="10" xfId="0" applyNumberFormat="1" applyFont="1" applyFill="1" applyBorder="1" applyAlignment="1">
      <alignment horizontal="right" vertical="top"/>
    </xf>
    <xf numFmtId="2" fontId="23" fillId="35" borderId="61" xfId="0" applyNumberFormat="1" applyFont="1" applyFill="1" applyBorder="1" applyAlignment="1">
      <alignment horizontal="right" vertical="top"/>
    </xf>
    <xf numFmtId="2" fontId="23" fillId="35" borderId="62" xfId="0" applyNumberFormat="1" applyFont="1" applyFill="1" applyBorder="1" applyAlignment="1">
      <alignment horizontal="right" vertical="top"/>
    </xf>
    <xf numFmtId="2" fontId="23" fillId="37" borderId="48" xfId="0" applyNumberFormat="1" applyFont="1" applyFill="1" applyBorder="1" applyAlignment="1">
      <alignment horizontal="right" vertical="top"/>
    </xf>
    <xf numFmtId="2" fontId="23" fillId="37" borderId="53" xfId="0" applyNumberFormat="1" applyFont="1" applyFill="1" applyBorder="1" applyAlignment="1">
      <alignment horizontal="right" vertical="top"/>
    </xf>
    <xf numFmtId="2" fontId="24" fillId="35" borderId="48" xfId="0" applyNumberFormat="1" applyFont="1" applyFill="1" applyBorder="1" applyAlignment="1">
      <alignment horizontal="right" vertical="top"/>
    </xf>
    <xf numFmtId="2" fontId="24" fillId="35" borderId="31" xfId="0" applyNumberFormat="1" applyFont="1" applyFill="1" applyBorder="1" applyAlignment="1">
      <alignment horizontal="right" vertical="top"/>
    </xf>
    <xf numFmtId="2" fontId="23" fillId="35" borderId="45" xfId="0" applyNumberFormat="1" applyFont="1" applyFill="1" applyBorder="1" applyAlignment="1">
      <alignment horizontal="right" vertical="top"/>
    </xf>
    <xf numFmtId="2" fontId="23" fillId="35" borderId="63" xfId="0" applyNumberFormat="1" applyFont="1" applyFill="1" applyBorder="1" applyAlignment="1">
      <alignment horizontal="right" vertical="top"/>
    </xf>
    <xf numFmtId="2" fontId="23" fillId="35" borderId="54" xfId="0" applyNumberFormat="1" applyFont="1" applyFill="1" applyBorder="1" applyAlignment="1">
      <alignment horizontal="right" vertical="top"/>
    </xf>
    <xf numFmtId="2" fontId="24" fillId="35" borderId="54" xfId="0" applyNumberFormat="1" applyFont="1" applyFill="1" applyBorder="1" applyAlignment="1">
      <alignment horizontal="right" vertical="top"/>
    </xf>
    <xf numFmtId="2" fontId="23" fillId="35" borderId="64" xfId="0" applyNumberFormat="1" applyFont="1" applyFill="1" applyBorder="1" applyAlignment="1">
      <alignment horizontal="right" vertical="top"/>
    </xf>
    <xf numFmtId="2" fontId="23" fillId="35" borderId="63" xfId="0" applyNumberFormat="1" applyFont="1" applyFill="1" applyBorder="1" applyAlignment="1">
      <alignment horizontal="right"/>
    </xf>
    <xf numFmtId="2" fontId="23" fillId="35" borderId="65" xfId="0" applyNumberFormat="1" applyFont="1" applyFill="1" applyBorder="1" applyAlignment="1">
      <alignment horizontal="right" vertical="top"/>
    </xf>
    <xf numFmtId="2" fontId="24" fillId="35" borderId="27" xfId="0" applyNumberFormat="1" applyFont="1" applyFill="1" applyBorder="1" applyAlignment="1">
      <alignment horizontal="right" vertical="top"/>
    </xf>
    <xf numFmtId="2" fontId="23" fillId="35" borderId="66" xfId="0" applyNumberFormat="1" applyFont="1" applyFill="1" applyBorder="1" applyAlignment="1">
      <alignment horizontal="right" vertical="top"/>
    </xf>
    <xf numFmtId="1" fontId="10" fillId="35" borderId="34" xfId="0" applyNumberFormat="1" applyFont="1" applyFill="1" applyBorder="1" applyAlignment="1">
      <alignment horizontal="center" vertical="top"/>
    </xf>
    <xf numFmtId="1" fontId="10" fillId="35" borderId="35" xfId="0" applyNumberFormat="1" applyFont="1" applyFill="1" applyBorder="1" applyAlignment="1">
      <alignment horizontal="center" vertical="top"/>
    </xf>
    <xf numFmtId="1" fontId="10" fillId="35" borderId="22" xfId="0" applyNumberFormat="1" applyFont="1" applyFill="1" applyBorder="1" applyAlignment="1">
      <alignment horizontal="center" vertical="top"/>
    </xf>
    <xf numFmtId="1" fontId="10" fillId="35" borderId="36" xfId="0" applyNumberFormat="1" applyFont="1" applyFill="1" applyBorder="1" applyAlignment="1">
      <alignment horizontal="center" vertical="top"/>
    </xf>
    <xf numFmtId="0" fontId="12" fillId="12" borderId="39" xfId="0" applyFont="1" applyFill="1" applyBorder="1" applyAlignment="1">
      <alignment horizontal="center" vertical="top"/>
    </xf>
    <xf numFmtId="2" fontId="23" fillId="12" borderId="28" xfId="0" applyNumberFormat="1" applyFont="1" applyFill="1" applyBorder="1" applyAlignment="1">
      <alignment horizontal="right" vertical="top"/>
    </xf>
    <xf numFmtId="2" fontId="23" fillId="12" borderId="25" xfId="0" applyNumberFormat="1" applyFont="1" applyFill="1" applyBorder="1" applyAlignment="1">
      <alignment horizontal="right" vertical="top"/>
    </xf>
    <xf numFmtId="2" fontId="23" fillId="12" borderId="48" xfId="0" applyNumberFormat="1" applyFont="1" applyFill="1" applyBorder="1" applyAlignment="1">
      <alignment horizontal="right" vertical="top"/>
    </xf>
    <xf numFmtId="2" fontId="23" fillId="12" borderId="15" xfId="0" applyNumberFormat="1" applyFont="1" applyFill="1" applyBorder="1" applyAlignment="1">
      <alignment horizontal="right" vertical="top"/>
    </xf>
    <xf numFmtId="2" fontId="23" fillId="12" borderId="56" xfId="0" applyNumberFormat="1" applyFont="1" applyFill="1" applyBorder="1" applyAlignment="1">
      <alignment horizontal="right" vertical="top"/>
    </xf>
    <xf numFmtId="0" fontId="10" fillId="12" borderId="40" xfId="0" applyFont="1" applyFill="1" applyBorder="1" applyAlignment="1">
      <alignment wrapText="1"/>
    </xf>
    <xf numFmtId="0" fontId="23" fillId="35" borderId="15" xfId="0" applyFont="1" applyFill="1" applyBorder="1" applyAlignment="1">
      <alignment horizontal="right"/>
    </xf>
    <xf numFmtId="216" fontId="3" fillId="0" borderId="22" xfId="0" applyNumberFormat="1" applyFont="1" applyFill="1" applyBorder="1" applyAlignment="1">
      <alignment horizontal="center" vertical="top"/>
    </xf>
    <xf numFmtId="216" fontId="3" fillId="0" borderId="0" xfId="0" applyNumberFormat="1" applyFont="1" applyFill="1" applyAlignment="1">
      <alignment horizontal="center"/>
    </xf>
    <xf numFmtId="216" fontId="10" fillId="0" borderId="22" xfId="0" applyNumberFormat="1" applyFont="1" applyFill="1" applyBorder="1" applyAlignment="1">
      <alignment horizontal="center" vertical="top"/>
    </xf>
    <xf numFmtId="216" fontId="1" fillId="0" borderId="0" xfId="0" applyNumberFormat="1" applyFont="1" applyFill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2" fillId="35" borderId="67" xfId="0" applyFont="1" applyFill="1" applyBorder="1" applyAlignment="1">
      <alignment horizontal="center" vertical="top" wrapText="1"/>
    </xf>
    <xf numFmtId="0" fontId="12" fillId="35" borderId="62" xfId="0" applyFont="1" applyFill="1" applyBorder="1" applyAlignment="1">
      <alignment horizontal="center" vertical="top" wrapText="1"/>
    </xf>
    <xf numFmtId="0" fontId="12" fillId="35" borderId="68" xfId="0" applyFont="1" applyFill="1" applyBorder="1" applyAlignment="1">
      <alignment horizontal="center" vertical="top" wrapText="1"/>
    </xf>
    <xf numFmtId="0" fontId="12" fillId="35" borderId="69" xfId="0" applyFont="1" applyFill="1" applyBorder="1" applyAlignment="1">
      <alignment horizontal="center" vertical="top" wrapText="1"/>
    </xf>
    <xf numFmtId="0" fontId="2" fillId="35" borderId="70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0" fontId="10" fillId="35" borderId="27" xfId="0" applyFont="1" applyFill="1" applyBorder="1" applyAlignment="1">
      <alignment horizontal="center" vertical="top" wrapText="1"/>
    </xf>
    <xf numFmtId="0" fontId="10" fillId="35" borderId="29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71" xfId="0" applyFont="1" applyFill="1" applyBorder="1" applyAlignment="1">
      <alignment horizontal="center" vertical="top" wrapText="1"/>
    </xf>
    <xf numFmtId="0" fontId="10" fillId="35" borderId="2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27" fillId="0" borderId="70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51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69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27" fillId="0" borderId="51" xfId="0" applyNumberFormat="1" applyFont="1" applyBorder="1" applyAlignment="1">
      <alignment horizontal="right"/>
    </xf>
    <xf numFmtId="2" fontId="27" fillId="0" borderId="69" xfId="0" applyNumberFormat="1" applyFont="1" applyBorder="1" applyAlignment="1">
      <alignment horizontal="right"/>
    </xf>
    <xf numFmtId="0" fontId="27" fillId="0" borderId="3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2" fontId="27" fillId="0" borderId="32" xfId="0" applyNumberFormat="1" applyFont="1" applyFill="1" applyBorder="1" applyAlignment="1">
      <alignment horizontal="right"/>
    </xf>
    <xf numFmtId="2" fontId="27" fillId="0" borderId="72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14" fillId="38" borderId="0" xfId="0" applyFont="1" applyFill="1" applyBorder="1" applyAlignment="1">
      <alignment horizontal="left"/>
    </xf>
    <xf numFmtId="0" fontId="115" fillId="38" borderId="0" xfId="0" applyFont="1" applyFill="1" applyBorder="1" applyAlignment="1">
      <alignment horizontal="center"/>
    </xf>
    <xf numFmtId="0" fontId="115" fillId="38" borderId="0" xfId="0" applyFont="1" applyFill="1" applyBorder="1" applyAlignment="1">
      <alignment/>
    </xf>
    <xf numFmtId="0" fontId="116" fillId="38" borderId="0" xfId="0" applyFont="1" applyFill="1" applyBorder="1" applyAlignment="1">
      <alignment horizontal="left"/>
    </xf>
    <xf numFmtId="0" fontId="117" fillId="38" borderId="0" xfId="0" applyFont="1" applyFill="1" applyBorder="1" applyAlignment="1">
      <alignment horizontal="left"/>
    </xf>
    <xf numFmtId="0" fontId="118" fillId="38" borderId="0" xfId="0" applyFont="1" applyFill="1" applyBorder="1" applyAlignment="1">
      <alignment/>
    </xf>
    <xf numFmtId="0" fontId="119" fillId="38" borderId="0" xfId="0" applyFont="1" applyFill="1" applyBorder="1" applyAlignment="1">
      <alignment/>
    </xf>
    <xf numFmtId="0" fontId="120" fillId="38" borderId="0" xfId="0" applyFont="1" applyFill="1" applyBorder="1" applyAlignment="1">
      <alignment horizontal="centerContinuous" vertical="top" wrapText="1"/>
    </xf>
    <xf numFmtId="0" fontId="115" fillId="38" borderId="0" xfId="0" applyFont="1" applyFill="1" applyBorder="1" applyAlignment="1">
      <alignment horizontal="left" wrapText="1"/>
    </xf>
    <xf numFmtId="0" fontId="121" fillId="38" borderId="0" xfId="0" applyFont="1" applyFill="1" applyBorder="1" applyAlignment="1">
      <alignment horizontal="left" wrapText="1"/>
    </xf>
    <xf numFmtId="0" fontId="115" fillId="38" borderId="0" xfId="0" applyFont="1" applyFill="1" applyBorder="1" applyAlignment="1">
      <alignment horizontal="centerContinuous"/>
    </xf>
    <xf numFmtId="0" fontId="122" fillId="38" borderId="0" xfId="0" applyFont="1" applyFill="1" applyBorder="1" applyAlignment="1">
      <alignment horizontal="center" wrapText="1"/>
    </xf>
    <xf numFmtId="0" fontId="122" fillId="38" borderId="0" xfId="0" applyFont="1" applyFill="1" applyBorder="1" applyAlignment="1">
      <alignment wrapText="1"/>
    </xf>
    <xf numFmtId="0" fontId="122" fillId="38" borderId="0" xfId="0" applyFont="1" applyFill="1" applyBorder="1" applyAlignment="1">
      <alignment/>
    </xf>
    <xf numFmtId="0" fontId="121" fillId="38" borderId="0" xfId="0" applyFont="1" applyFill="1" applyBorder="1" applyAlignment="1">
      <alignment horizontal="centerContinuous"/>
    </xf>
    <xf numFmtId="0" fontId="121" fillId="38" borderId="0" xfId="0" applyFont="1" applyFill="1" applyBorder="1" applyAlignment="1">
      <alignment horizontal="center"/>
    </xf>
    <xf numFmtId="14" fontId="123" fillId="38" borderId="0" xfId="0" applyNumberFormat="1" applyFont="1" applyFill="1" applyBorder="1" applyAlignment="1">
      <alignment horizontal="right"/>
    </xf>
    <xf numFmtId="0" fontId="121" fillId="38" borderId="0" xfId="0" applyFont="1" applyFill="1" applyBorder="1" applyAlignment="1">
      <alignment/>
    </xf>
    <xf numFmtId="0" fontId="115" fillId="38" borderId="0" xfId="0" applyFont="1" applyFill="1" applyBorder="1" applyAlignment="1">
      <alignment/>
    </xf>
    <xf numFmtId="0" fontId="124" fillId="38" borderId="0" xfId="0" applyFont="1" applyFill="1" applyBorder="1" applyAlignment="1">
      <alignment horizontal="center"/>
    </xf>
    <xf numFmtId="0" fontId="125" fillId="38" borderId="0" xfId="0" applyFont="1" applyFill="1" applyBorder="1" applyAlignment="1">
      <alignment horizontal="center"/>
    </xf>
    <xf numFmtId="0" fontId="114" fillId="38" borderId="0" xfId="0" applyFont="1" applyFill="1" applyBorder="1" applyAlignment="1">
      <alignment/>
    </xf>
    <xf numFmtId="0" fontId="126" fillId="38" borderId="0" xfId="0" applyFont="1" applyFill="1" applyBorder="1" applyAlignment="1">
      <alignment horizontal="center"/>
    </xf>
    <xf numFmtId="0" fontId="115" fillId="38" borderId="0" xfId="0" applyFont="1" applyFill="1" applyBorder="1" applyAlignment="1">
      <alignment horizontal="left"/>
    </xf>
    <xf numFmtId="0" fontId="127" fillId="38" borderId="0" xfId="0" applyFont="1" applyFill="1" applyBorder="1" applyAlignment="1">
      <alignment horizontal="left"/>
    </xf>
    <xf numFmtId="0" fontId="126" fillId="38" borderId="0" xfId="0" applyFont="1" applyFill="1" applyBorder="1" applyAlignment="1">
      <alignment horizontal="left"/>
    </xf>
    <xf numFmtId="0" fontId="115" fillId="38" borderId="0" xfId="0" applyFont="1" applyFill="1" applyBorder="1" applyAlignment="1">
      <alignment/>
    </xf>
    <xf numFmtId="0" fontId="116" fillId="38" borderId="0" xfId="0" applyFont="1" applyFill="1" applyBorder="1" applyAlignment="1">
      <alignment/>
    </xf>
    <xf numFmtId="0" fontId="126" fillId="38" borderId="0" xfId="0" applyFont="1" applyFill="1" applyBorder="1" applyAlignment="1">
      <alignment horizontal="center" vertical="center"/>
    </xf>
    <xf numFmtId="0" fontId="126" fillId="38" borderId="0" xfId="0" applyFont="1" applyFill="1" applyBorder="1" applyAlignment="1">
      <alignment horizontal="center" vertical="center" wrapText="1"/>
    </xf>
    <xf numFmtId="0" fontId="120" fillId="38" borderId="0" xfId="0" applyFont="1" applyFill="1" applyBorder="1" applyAlignment="1">
      <alignment horizontal="center" vertical="top" wrapText="1"/>
    </xf>
    <xf numFmtId="0" fontId="119" fillId="38" borderId="0" xfId="0" applyFont="1" applyFill="1" applyBorder="1" applyAlignment="1">
      <alignment/>
    </xf>
    <xf numFmtId="0" fontId="128" fillId="38" borderId="0" xfId="0" applyFont="1" applyFill="1" applyBorder="1" applyAlignment="1">
      <alignment horizontal="center" vertical="top"/>
    </xf>
    <xf numFmtId="0" fontId="128" fillId="38" borderId="0" xfId="0" applyFont="1" applyFill="1" applyBorder="1" applyAlignment="1">
      <alignment horizontal="centerContinuous" vertical="top" wrapText="1"/>
    </xf>
    <xf numFmtId="0" fontId="120" fillId="38" borderId="0" xfId="0" applyFont="1" applyFill="1" applyBorder="1" applyAlignment="1">
      <alignment horizontal="center" vertical="top" wrapText="1"/>
    </xf>
    <xf numFmtId="0" fontId="128" fillId="38" borderId="0" xfId="0" applyFont="1" applyFill="1" applyBorder="1" applyAlignment="1">
      <alignment horizontal="center" vertical="top" wrapText="1"/>
    </xf>
    <xf numFmtId="0" fontId="120" fillId="38" borderId="0" xfId="0" applyFont="1" applyFill="1" applyBorder="1" applyAlignment="1">
      <alignment horizontal="center" vertical="top"/>
    </xf>
    <xf numFmtId="0" fontId="129" fillId="38" borderId="0" xfId="0" applyFont="1" applyFill="1" applyBorder="1" applyAlignment="1">
      <alignment horizontal="center" wrapText="1"/>
    </xf>
    <xf numFmtId="0" fontId="116" fillId="38" borderId="0" xfId="0" applyFont="1" applyFill="1" applyBorder="1" applyAlignment="1">
      <alignment horizontal="center" vertical="top"/>
    </xf>
    <xf numFmtId="0" fontId="130" fillId="38" borderId="0" xfId="0" applyFont="1" applyFill="1" applyBorder="1" applyAlignment="1">
      <alignment horizontal="right"/>
    </xf>
    <xf numFmtId="0" fontId="116" fillId="38" borderId="0" xfId="0" applyFont="1" applyFill="1" applyBorder="1" applyAlignment="1">
      <alignment wrapText="1"/>
    </xf>
    <xf numFmtId="0" fontId="131" fillId="38" borderId="0" xfId="0" applyFont="1" applyFill="1" applyBorder="1" applyAlignment="1">
      <alignment wrapText="1"/>
    </xf>
    <xf numFmtId="0" fontId="120" fillId="38" borderId="0" xfId="0" applyFont="1" applyFill="1" applyBorder="1" applyAlignment="1">
      <alignment horizontal="center"/>
    </xf>
    <xf numFmtId="0" fontId="131" fillId="38" borderId="0" xfId="0" applyFont="1" applyFill="1" applyBorder="1" applyAlignment="1">
      <alignment wrapText="1"/>
    </xf>
    <xf numFmtId="0" fontId="129" fillId="38" borderId="0" xfId="0" applyFont="1" applyFill="1" applyBorder="1" applyAlignment="1">
      <alignment wrapText="1"/>
    </xf>
    <xf numFmtId="0" fontId="131" fillId="38" borderId="0" xfId="0" applyFont="1" applyFill="1" applyBorder="1" applyAlignment="1">
      <alignment horizontal="left" wrapText="1"/>
    </xf>
    <xf numFmtId="0" fontId="116" fillId="38" borderId="0" xfId="0" applyFont="1" applyFill="1" applyBorder="1" applyAlignment="1">
      <alignment horizontal="center"/>
    </xf>
    <xf numFmtId="0" fontId="130" fillId="38" borderId="0" xfId="0" applyFont="1" applyFill="1" applyBorder="1" applyAlignment="1">
      <alignment horizontal="right"/>
    </xf>
    <xf numFmtId="0" fontId="132" fillId="38" borderId="0" xfId="0" applyFont="1" applyFill="1" applyBorder="1" applyAlignment="1">
      <alignment horizontal="right"/>
    </xf>
    <xf numFmtId="0" fontId="120" fillId="38" borderId="0" xfId="0" applyFont="1" applyFill="1" applyBorder="1" applyAlignment="1">
      <alignment horizontal="center"/>
    </xf>
    <xf numFmtId="0" fontId="120" fillId="38" borderId="0" xfId="0" applyFont="1" applyFill="1" applyBorder="1" applyAlignment="1">
      <alignment horizontal="center" wrapText="1"/>
    </xf>
    <xf numFmtId="0" fontId="133" fillId="38" borderId="0" xfId="0" applyFont="1" applyFill="1" applyBorder="1" applyAlignment="1">
      <alignment wrapText="1"/>
    </xf>
    <xf numFmtId="0" fontId="134" fillId="38" borderId="0" xfId="0" applyFont="1" applyFill="1" applyBorder="1" applyAlignment="1">
      <alignment horizontal="center"/>
    </xf>
    <xf numFmtId="0" fontId="135" fillId="38" borderId="0" xfId="0" applyFont="1" applyFill="1" applyBorder="1" applyAlignment="1">
      <alignment wrapText="1"/>
    </xf>
    <xf numFmtId="0" fontId="129" fillId="38" borderId="0" xfId="0" applyFont="1" applyFill="1" applyBorder="1" applyAlignment="1">
      <alignment wrapText="1"/>
    </xf>
    <xf numFmtId="0" fontId="136" fillId="38" borderId="0" xfId="0" applyFont="1" applyFill="1" applyBorder="1" applyAlignment="1">
      <alignment wrapText="1"/>
    </xf>
    <xf numFmtId="0" fontId="116" fillId="38" borderId="0" xfId="0" applyFont="1" applyFill="1" applyBorder="1" applyAlignment="1">
      <alignment horizontal="center"/>
    </xf>
    <xf numFmtId="0" fontId="133" fillId="38" borderId="0" xfId="0" applyFont="1" applyFill="1" applyBorder="1" applyAlignment="1">
      <alignment vertical="top" wrapText="1"/>
    </xf>
    <xf numFmtId="0" fontId="137" fillId="38" borderId="0" xfId="0" applyFont="1" applyFill="1" applyBorder="1" applyAlignment="1">
      <alignment wrapText="1"/>
    </xf>
    <xf numFmtId="0" fontId="138" fillId="38" borderId="0" xfId="0" applyFont="1" applyFill="1" applyBorder="1" applyAlignment="1">
      <alignment vertical="top" wrapText="1"/>
    </xf>
    <xf numFmtId="0" fontId="125" fillId="38" borderId="0" xfId="0" applyFont="1" applyFill="1" applyBorder="1" applyAlignment="1">
      <alignment horizontal="right"/>
    </xf>
    <xf numFmtId="0" fontId="133" fillId="38" borderId="0" xfId="0" applyFont="1" applyFill="1" applyBorder="1" applyAlignment="1">
      <alignment horizontal="left" wrapText="1"/>
    </xf>
    <xf numFmtId="0" fontId="120" fillId="38" borderId="0" xfId="0" applyFont="1" applyFill="1" applyBorder="1" applyAlignment="1">
      <alignment horizontal="center" wrapText="1"/>
    </xf>
    <xf numFmtId="0" fontId="120" fillId="38" borderId="0" xfId="0" applyFont="1" applyFill="1" applyBorder="1" applyAlignment="1">
      <alignment horizontal="center" vertical="top"/>
    </xf>
    <xf numFmtId="0" fontId="126" fillId="38" borderId="0" xfId="0" applyFont="1" applyFill="1" applyBorder="1" applyAlignment="1">
      <alignment horizontal="center"/>
    </xf>
    <xf numFmtId="0" fontId="131" fillId="38" borderId="0" xfId="0" applyFont="1" applyFill="1" applyBorder="1" applyAlignment="1">
      <alignment vertical="top" wrapText="1"/>
    </xf>
    <xf numFmtId="0" fontId="131" fillId="38" borderId="0" xfId="0" applyFont="1" applyFill="1" applyBorder="1" applyAlignment="1">
      <alignment horizontal="left" vertical="top" wrapText="1"/>
    </xf>
    <xf numFmtId="0" fontId="115" fillId="38" borderId="0" xfId="0" applyFont="1" applyFill="1" applyBorder="1" applyAlignment="1">
      <alignment wrapText="1"/>
    </xf>
    <xf numFmtId="0" fontId="131" fillId="38" borderId="0" xfId="0" applyFont="1" applyFill="1" applyBorder="1" applyAlignment="1">
      <alignment horizontal="center" wrapText="1"/>
    </xf>
    <xf numFmtId="0" fontId="119" fillId="38" borderId="0" xfId="0" applyFont="1" applyFill="1" applyBorder="1" applyAlignment="1">
      <alignment horizontal="center" wrapText="1"/>
    </xf>
    <xf numFmtId="0" fontId="126" fillId="38" borderId="0" xfId="0" applyFont="1" applyFill="1" applyBorder="1" applyAlignment="1">
      <alignment horizontal="center" vertical="top"/>
    </xf>
    <xf numFmtId="0" fontId="126" fillId="38" borderId="0" xfId="0" applyFont="1" applyFill="1" applyBorder="1" applyAlignment="1">
      <alignment horizontal="center"/>
    </xf>
    <xf numFmtId="0" fontId="114" fillId="38" borderId="0" xfId="0" applyFont="1" applyFill="1" applyBorder="1" applyAlignment="1">
      <alignment horizontal="center" vertical="top"/>
    </xf>
    <xf numFmtId="0" fontId="114" fillId="38" borderId="0" xfId="0" applyFont="1" applyFill="1" applyBorder="1" applyAlignment="1">
      <alignment wrapText="1"/>
    </xf>
    <xf numFmtId="0" fontId="121" fillId="38" borderId="0" xfId="0" applyFont="1" applyFill="1" applyBorder="1" applyAlignment="1">
      <alignment wrapText="1"/>
    </xf>
    <xf numFmtId="0" fontId="114" fillId="38" borderId="0" xfId="0" applyFont="1" applyFill="1" applyBorder="1" applyAlignment="1">
      <alignment horizontal="left" wrapText="1"/>
    </xf>
    <xf numFmtId="0" fontId="114" fillId="38" borderId="0" xfId="0" applyFont="1" applyFill="1" applyBorder="1" applyAlignment="1">
      <alignment horizontal="center"/>
    </xf>
    <xf numFmtId="0" fontId="122" fillId="38" borderId="0" xfId="0" applyFont="1" applyFill="1" applyBorder="1" applyAlignment="1">
      <alignment horizontal="center"/>
    </xf>
    <xf numFmtId="0" fontId="121" fillId="38" borderId="0" xfId="0" applyFont="1" applyFill="1" applyBorder="1" applyAlignment="1">
      <alignment horizontal="right" wrapText="1"/>
    </xf>
    <xf numFmtId="0" fontId="139" fillId="38" borderId="0" xfId="0" applyFont="1" applyFill="1" applyBorder="1" applyAlignment="1">
      <alignment/>
    </xf>
    <xf numFmtId="0" fontId="118" fillId="0" borderId="0" xfId="0" applyFont="1" applyAlignment="1">
      <alignment horizontal="center" wrapText="1"/>
    </xf>
    <xf numFmtId="0" fontId="120" fillId="38" borderId="0" xfId="0" applyFont="1" applyFill="1" applyBorder="1" applyAlignment="1">
      <alignment horizontal="centerContinuous" vertical="top" wrapText="1"/>
    </xf>
    <xf numFmtId="0" fontId="119" fillId="38" borderId="0" xfId="0" applyFont="1" applyFill="1" applyBorder="1" applyAlignment="1">
      <alignment horizontal="left" wrapText="1"/>
    </xf>
    <xf numFmtId="0" fontId="140" fillId="38" borderId="0" xfId="0" applyFont="1" applyFill="1" applyBorder="1" applyAlignment="1">
      <alignment horizontal="left" wrapText="1"/>
    </xf>
    <xf numFmtId="0" fontId="119" fillId="38" borderId="0" xfId="0" applyFont="1" applyFill="1" applyBorder="1" applyAlignment="1">
      <alignment horizontal="centerContinuous"/>
    </xf>
    <xf numFmtId="0" fontId="140" fillId="38" borderId="0" xfId="0" applyFont="1" applyFill="1" applyBorder="1" applyAlignment="1">
      <alignment horizontal="centerContinuous"/>
    </xf>
    <xf numFmtId="0" fontId="140" fillId="38" borderId="0" xfId="0" applyFont="1" applyFill="1" applyBorder="1" applyAlignment="1">
      <alignment/>
    </xf>
    <xf numFmtId="0" fontId="141" fillId="38" borderId="0" xfId="0" applyFont="1" applyFill="1" applyBorder="1" applyAlignment="1">
      <alignment horizontal="center"/>
    </xf>
    <xf numFmtId="0" fontId="119" fillId="38" borderId="0" xfId="0" applyFont="1" applyFill="1" applyBorder="1" applyAlignment="1">
      <alignment horizontal="left"/>
    </xf>
    <xf numFmtId="0" fontId="142" fillId="38" borderId="0" xfId="0" applyFont="1" applyFill="1" applyBorder="1" applyAlignment="1">
      <alignment/>
    </xf>
    <xf numFmtId="0" fontId="126" fillId="38" borderId="0" xfId="0" applyFont="1" applyFill="1" applyBorder="1" applyAlignment="1">
      <alignment horizontal="center" vertical="center"/>
    </xf>
    <xf numFmtId="0" fontId="126" fillId="38" borderId="0" xfId="0" applyFont="1" applyFill="1" applyBorder="1" applyAlignment="1">
      <alignment horizontal="center" vertical="center" wrapText="1"/>
    </xf>
    <xf numFmtId="0" fontId="120" fillId="38" borderId="0" xfId="0" applyFont="1" applyFill="1" applyBorder="1" applyAlignment="1">
      <alignment horizontal="center" vertical="top" wrapText="1"/>
    </xf>
    <xf numFmtId="0" fontId="122" fillId="38" borderId="0" xfId="0" applyFont="1" applyFill="1" applyBorder="1" applyAlignment="1">
      <alignment horizontal="center" vertical="top"/>
    </xf>
    <xf numFmtId="0" fontId="128" fillId="38" borderId="0" xfId="0" applyFont="1" applyFill="1" applyBorder="1" applyAlignment="1">
      <alignment horizontal="centerContinuous" vertical="top" wrapText="1"/>
    </xf>
    <xf numFmtId="0" fontId="122" fillId="38" borderId="0" xfId="0" applyFont="1" applyFill="1" applyBorder="1" applyAlignment="1">
      <alignment horizontal="centerContinuous" vertical="top" wrapText="1"/>
    </xf>
    <xf numFmtId="0" fontId="116" fillId="38" borderId="0" xfId="0" applyFont="1" applyFill="1" applyBorder="1" applyAlignment="1">
      <alignment horizontal="centerContinuous" vertical="top" wrapText="1"/>
    </xf>
    <xf numFmtId="0" fontId="116" fillId="38" borderId="0" xfId="0" applyFont="1" applyFill="1" applyBorder="1" applyAlignment="1">
      <alignment horizontal="center" vertical="top" wrapText="1"/>
    </xf>
    <xf numFmtId="0" fontId="116" fillId="38" borderId="0" xfId="0" applyFont="1" applyFill="1" applyBorder="1" applyAlignment="1">
      <alignment horizontal="center" vertical="top" wrapText="1"/>
    </xf>
    <xf numFmtId="0" fontId="122" fillId="38" borderId="0" xfId="0" applyFont="1" applyFill="1" applyBorder="1" applyAlignment="1">
      <alignment horizontal="center" vertical="top" wrapText="1"/>
    </xf>
    <xf numFmtId="0" fontId="143" fillId="38" borderId="0" xfId="0" applyFont="1" applyFill="1" applyBorder="1" applyAlignment="1">
      <alignment horizontal="center" vertical="top"/>
    </xf>
    <xf numFmtId="0" fontId="144" fillId="38" borderId="0" xfId="0" applyFont="1" applyFill="1" applyBorder="1" applyAlignment="1">
      <alignment horizontal="center" vertical="top"/>
    </xf>
    <xf numFmtId="2" fontId="120" fillId="38" borderId="0" xfId="0" applyNumberFormat="1" applyFont="1" applyFill="1" applyBorder="1" applyAlignment="1">
      <alignment horizontal="center" vertical="top"/>
    </xf>
    <xf numFmtId="2" fontId="130" fillId="38" borderId="0" xfId="0" applyNumberFormat="1" applyFont="1" applyFill="1" applyBorder="1" applyAlignment="1">
      <alignment horizontal="right"/>
    </xf>
    <xf numFmtId="207" fontId="130" fillId="38" borderId="0" xfId="0" applyNumberFormat="1" applyFont="1" applyFill="1" applyBorder="1" applyAlignment="1">
      <alignment horizontal="right"/>
    </xf>
    <xf numFmtId="0" fontId="145" fillId="38" borderId="0" xfId="0" applyFont="1" applyFill="1" applyBorder="1" applyAlignment="1">
      <alignment horizontal="center" wrapText="1"/>
    </xf>
    <xf numFmtId="0" fontId="145" fillId="38" borderId="0" xfId="0" applyFont="1" applyFill="1" applyBorder="1" applyAlignment="1">
      <alignment horizontal="center"/>
    </xf>
    <xf numFmtId="207" fontId="132" fillId="38" borderId="0" xfId="0" applyNumberFormat="1" applyFont="1" applyFill="1" applyBorder="1" applyAlignment="1">
      <alignment horizontal="right"/>
    </xf>
    <xf numFmtId="1" fontId="120" fillId="38" borderId="0" xfId="0" applyNumberFormat="1" applyFont="1" applyFill="1" applyBorder="1" applyAlignment="1">
      <alignment horizontal="center"/>
    </xf>
    <xf numFmtId="216" fontId="120" fillId="38" borderId="0" xfId="0" applyNumberFormat="1" applyFont="1" applyFill="1" applyBorder="1" applyAlignment="1">
      <alignment horizontal="center"/>
    </xf>
    <xf numFmtId="0" fontId="146" fillId="38" borderId="0" xfId="0" applyFont="1" applyFill="1" applyBorder="1" applyAlignment="1">
      <alignment horizontal="center"/>
    </xf>
    <xf numFmtId="0" fontId="126" fillId="38" borderId="0" xfId="0" applyFont="1" applyFill="1" applyBorder="1" applyAlignment="1">
      <alignment horizontal="center" wrapText="1"/>
    </xf>
    <xf numFmtId="0" fontId="126" fillId="38" borderId="0" xfId="0" applyFont="1" applyFill="1" applyBorder="1" applyAlignment="1">
      <alignment horizontal="center" vertical="top"/>
    </xf>
    <xf numFmtId="1" fontId="126" fillId="38" borderId="0" xfId="0" applyNumberFormat="1" applyFont="1" applyFill="1" applyBorder="1" applyAlignment="1">
      <alignment horizontal="center"/>
    </xf>
    <xf numFmtId="216" fontId="126" fillId="38" borderId="0" xfId="0" applyNumberFormat="1" applyFont="1" applyFill="1" applyBorder="1" applyAlignment="1">
      <alignment horizontal="center"/>
    </xf>
    <xf numFmtId="216" fontId="126" fillId="38" borderId="0" xfId="0" applyNumberFormat="1" applyFont="1" applyFill="1" applyBorder="1" applyAlignment="1">
      <alignment horizontal="center"/>
    </xf>
    <xf numFmtId="0" fontId="128" fillId="38" borderId="0" xfId="0" applyFont="1" applyFill="1" applyBorder="1" applyAlignment="1">
      <alignment/>
    </xf>
    <xf numFmtId="0" fontId="147" fillId="38" borderId="0" xfId="0" applyFont="1" applyFill="1" applyBorder="1" applyAlignment="1">
      <alignment/>
    </xf>
    <xf numFmtId="2" fontId="144" fillId="38" borderId="0" xfId="0" applyNumberFormat="1" applyFont="1" applyFill="1" applyBorder="1" applyAlignment="1">
      <alignment horizontal="center" vertical="top"/>
    </xf>
    <xf numFmtId="2" fontId="148" fillId="38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7"/>
  <sheetViews>
    <sheetView view="pageBreakPreview" zoomScale="75" zoomScaleNormal="69" zoomScaleSheetLayoutView="75" zoomScalePageLayoutView="71" workbookViewId="0" topLeftCell="A1">
      <selection activeCell="E6" sqref="E6"/>
    </sheetView>
  </sheetViews>
  <sheetFormatPr defaultColWidth="9.00390625" defaultRowHeight="12.75"/>
  <cols>
    <col min="1" max="1" width="43.125" style="0" customWidth="1"/>
    <col min="3" max="3" width="19.375" style="0" customWidth="1"/>
    <col min="4" max="4" width="17.25390625" style="0" customWidth="1"/>
    <col min="5" max="5" width="17.625" style="0" customWidth="1"/>
    <col min="6" max="6" width="14.75390625" style="0" customWidth="1"/>
    <col min="7" max="7" width="15.875" style="0" customWidth="1"/>
    <col min="8" max="8" width="14.875" style="0" customWidth="1"/>
    <col min="9" max="9" width="14.75390625" style="0" customWidth="1"/>
    <col min="10" max="13" width="0" style="0" hidden="1" customWidth="1"/>
    <col min="14" max="14" width="15.625" style="0" customWidth="1"/>
    <col min="15" max="15" width="16.25390625" style="0" customWidth="1"/>
    <col min="16" max="16" width="13.875" style="0" customWidth="1"/>
    <col min="17" max="19" width="0" style="0" hidden="1" customWidth="1"/>
    <col min="20" max="21" width="11.125" style="33" customWidth="1"/>
    <col min="22" max="22" width="0" style="0" hidden="1" customWidth="1"/>
  </cols>
  <sheetData>
    <row r="1" spans="1:21" s="12" customFormat="1" ht="75" customHeight="1">
      <c r="A1" s="5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438" t="s">
        <v>161</v>
      </c>
      <c r="P1" s="438"/>
      <c r="Q1" s="17"/>
      <c r="R1" s="23"/>
      <c r="S1" s="23"/>
      <c r="T1" s="6"/>
      <c r="U1" s="6"/>
    </row>
    <row r="2" spans="1:21" s="1" customFormat="1" ht="33.75" customHeight="1">
      <c r="A2" s="377" t="s">
        <v>176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s="22" customFormat="1" ht="20.25">
      <c r="A3" s="378" t="s">
        <v>123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58"/>
      <c r="Q3" s="358"/>
      <c r="R3" s="379"/>
      <c r="S3" s="379"/>
      <c r="T3" s="379"/>
      <c r="U3" s="379"/>
    </row>
    <row r="4" spans="1:21" s="12" customFormat="1" ht="18" customHeight="1">
      <c r="A4" s="368" t="s">
        <v>130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59"/>
      <c r="Q4" s="359"/>
      <c r="R4" s="376"/>
      <c r="S4" s="376"/>
      <c r="T4" s="376"/>
      <c r="U4" s="376"/>
    </row>
    <row r="5" spans="1:21" s="12" customFormat="1" ht="18.75">
      <c r="A5" s="380" t="s">
        <v>33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59"/>
      <c r="Q5" s="359"/>
      <c r="R5" s="376"/>
      <c r="S5" s="376"/>
      <c r="T5" s="376"/>
      <c r="U5" s="376"/>
    </row>
    <row r="6" spans="1:21" s="12" customFormat="1" ht="12.75" customHeight="1">
      <c r="A6" s="368" t="s">
        <v>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59"/>
      <c r="Q6" s="359"/>
      <c r="R6" s="376"/>
      <c r="S6" s="376"/>
      <c r="T6" s="376"/>
      <c r="U6" s="376"/>
    </row>
    <row r="7" spans="1:21" s="6" customFormat="1" ht="17.25" customHeight="1">
      <c r="A7" s="361" t="s">
        <v>182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60"/>
      <c r="R7" s="376"/>
      <c r="S7" s="376"/>
      <c r="T7" s="376"/>
      <c r="U7" s="376"/>
    </row>
    <row r="8" spans="1:21" s="10" customFormat="1" ht="22.5" customHeight="1">
      <c r="A8" s="361" t="s">
        <v>183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81"/>
      <c r="S8" s="381"/>
      <c r="T8" s="381"/>
      <c r="U8" s="381"/>
    </row>
    <row r="9" spans="1:21" s="10" customFormat="1" ht="22.5" customHeight="1">
      <c r="A9" s="361" t="s">
        <v>184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81"/>
      <c r="S9" s="381"/>
      <c r="T9" s="382"/>
      <c r="U9" s="381"/>
    </row>
    <row r="10" spans="1:21" s="10" customFormat="1" ht="22.5" customHeight="1">
      <c r="A10" s="383" t="s">
        <v>132</v>
      </c>
      <c r="B10" s="384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81"/>
      <c r="S10" s="381"/>
      <c r="T10" s="382"/>
      <c r="U10" s="381"/>
    </row>
    <row r="11" spans="1:21" s="2" customFormat="1" ht="16.5" thickBot="1">
      <c r="A11" s="385" t="s">
        <v>56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4" t="s">
        <v>57</v>
      </c>
      <c r="Q11" s="363"/>
      <c r="R11" s="363"/>
      <c r="S11" s="363"/>
      <c r="T11" s="363"/>
      <c r="U11" s="363"/>
    </row>
    <row r="12" spans="1:22" s="236" customFormat="1" ht="14.25" customHeight="1">
      <c r="A12" s="386" t="s">
        <v>159</v>
      </c>
      <c r="B12" s="387" t="s">
        <v>58</v>
      </c>
      <c r="C12" s="365" t="s">
        <v>44</v>
      </c>
      <c r="D12" s="388" t="s">
        <v>173</v>
      </c>
      <c r="E12" s="388"/>
      <c r="F12" s="388"/>
      <c r="G12" s="388"/>
      <c r="H12" s="388"/>
      <c r="I12" s="388"/>
      <c r="J12" s="388"/>
      <c r="K12" s="389"/>
      <c r="L12" s="389"/>
      <c r="M12" s="389"/>
      <c r="N12" s="389"/>
      <c r="O12" s="389"/>
      <c r="P12" s="389"/>
      <c r="Q12" s="389"/>
      <c r="R12" s="390"/>
      <c r="S12" s="390"/>
      <c r="T12" s="390"/>
      <c r="U12" s="390"/>
      <c r="V12" s="235" t="s">
        <v>26</v>
      </c>
    </row>
    <row r="13" spans="1:22" s="236" customFormat="1" ht="22.5" customHeight="1">
      <c r="A13" s="386"/>
      <c r="B13" s="387"/>
      <c r="C13" s="365" t="s">
        <v>174</v>
      </c>
      <c r="D13" s="388"/>
      <c r="E13" s="388"/>
      <c r="F13" s="388"/>
      <c r="G13" s="388"/>
      <c r="H13" s="388"/>
      <c r="I13" s="388"/>
      <c r="J13" s="388"/>
      <c r="K13" s="391"/>
      <c r="L13" s="391"/>
      <c r="M13" s="391"/>
      <c r="N13" s="388" t="s">
        <v>131</v>
      </c>
      <c r="O13" s="388"/>
      <c r="P13" s="388"/>
      <c r="Q13" s="365"/>
      <c r="R13" s="365"/>
      <c r="S13" s="365"/>
      <c r="T13" s="365" t="s">
        <v>46</v>
      </c>
      <c r="U13" s="365"/>
      <c r="V13" s="237"/>
    </row>
    <row r="14" spans="1:22" s="236" customFormat="1" ht="17.25" customHeight="1">
      <c r="A14" s="386"/>
      <c r="B14" s="387"/>
      <c r="C14" s="365" t="s">
        <v>47</v>
      </c>
      <c r="D14" s="365" t="s">
        <v>28</v>
      </c>
      <c r="E14" s="391" t="s">
        <v>41</v>
      </c>
      <c r="F14" s="391"/>
      <c r="G14" s="391"/>
      <c r="H14" s="391"/>
      <c r="I14" s="391"/>
      <c r="J14" s="391"/>
      <c r="K14" s="391"/>
      <c r="L14" s="391"/>
      <c r="M14" s="391"/>
      <c r="N14" s="388" t="s">
        <v>28</v>
      </c>
      <c r="O14" s="365" t="s">
        <v>59</v>
      </c>
      <c r="P14" s="365"/>
      <c r="Q14" s="365"/>
      <c r="R14" s="392"/>
      <c r="S14" s="392"/>
      <c r="T14" s="388" t="s">
        <v>38</v>
      </c>
      <c r="U14" s="388"/>
      <c r="V14" s="237"/>
    </row>
    <row r="15" spans="1:22" s="239" customFormat="1" ht="48" customHeight="1">
      <c r="A15" s="386"/>
      <c r="B15" s="387"/>
      <c r="C15" s="392"/>
      <c r="D15" s="391"/>
      <c r="E15" s="392">
        <v>25010100</v>
      </c>
      <c r="F15" s="392" t="s">
        <v>48</v>
      </c>
      <c r="G15" s="392" t="s">
        <v>49</v>
      </c>
      <c r="H15" s="392" t="s">
        <v>50</v>
      </c>
      <c r="I15" s="392" t="s">
        <v>51</v>
      </c>
      <c r="J15" s="393" t="s">
        <v>35</v>
      </c>
      <c r="K15" s="393" t="s">
        <v>34</v>
      </c>
      <c r="L15" s="393" t="s">
        <v>36</v>
      </c>
      <c r="M15" s="393"/>
      <c r="N15" s="388"/>
      <c r="O15" s="392" t="s">
        <v>52</v>
      </c>
      <c r="P15" s="392" t="s">
        <v>53</v>
      </c>
      <c r="Q15" s="392"/>
      <c r="R15" s="392"/>
      <c r="S15" s="392"/>
      <c r="T15" s="388"/>
      <c r="U15" s="388"/>
      <c r="V15" s="238"/>
    </row>
    <row r="16" spans="1:22" s="19" customFormat="1" ht="20.25" customHeight="1">
      <c r="A16" s="394">
        <v>1</v>
      </c>
      <c r="B16" s="394">
        <v>2</v>
      </c>
      <c r="C16" s="394">
        <v>3</v>
      </c>
      <c r="D16" s="394">
        <v>4</v>
      </c>
      <c r="E16" s="394">
        <v>5</v>
      </c>
      <c r="F16" s="394">
        <v>6</v>
      </c>
      <c r="G16" s="394">
        <v>7</v>
      </c>
      <c r="H16" s="394">
        <v>8</v>
      </c>
      <c r="I16" s="394">
        <v>9</v>
      </c>
      <c r="J16" s="394"/>
      <c r="K16" s="394"/>
      <c r="L16" s="394"/>
      <c r="M16" s="394"/>
      <c r="N16" s="394">
        <v>10</v>
      </c>
      <c r="O16" s="394">
        <v>11</v>
      </c>
      <c r="P16" s="394">
        <v>12</v>
      </c>
      <c r="Q16" s="394">
        <v>13</v>
      </c>
      <c r="R16" s="394"/>
      <c r="S16" s="394"/>
      <c r="T16" s="394">
        <v>13</v>
      </c>
      <c r="U16" s="394">
        <v>14</v>
      </c>
      <c r="V16" s="45"/>
    </row>
    <row r="17" spans="1:22" s="6" customFormat="1" ht="30" customHeight="1">
      <c r="A17" s="395" t="s">
        <v>60</v>
      </c>
      <c r="B17" s="396" t="s">
        <v>6</v>
      </c>
      <c r="C17" s="397">
        <f>D17+N17</f>
        <v>61383600</v>
      </c>
      <c r="D17" s="397">
        <f>E17+F17+G17+H17+I17</f>
        <v>60990728</v>
      </c>
      <c r="E17" s="397">
        <f>E20</f>
        <v>54566542</v>
      </c>
      <c r="F17" s="397">
        <f>F20</f>
        <v>513692</v>
      </c>
      <c r="G17" s="397">
        <f>G20</f>
        <v>5370281</v>
      </c>
      <c r="H17" s="397">
        <f>H20</f>
        <v>426100</v>
      </c>
      <c r="I17" s="397">
        <f>I20</f>
        <v>114113</v>
      </c>
      <c r="J17" s="397">
        <f>SUM(J20)</f>
        <v>0</v>
      </c>
      <c r="K17" s="397">
        <f>SUM(K20)</f>
        <v>0</v>
      </c>
      <c r="L17" s="397">
        <f>SUM(L20)</f>
        <v>23793</v>
      </c>
      <c r="M17" s="397">
        <f>SUM(M20)</f>
        <v>0</v>
      </c>
      <c r="N17" s="397">
        <f>O17+P17+T17+U17</f>
        <v>392872</v>
      </c>
      <c r="O17" s="397">
        <f aca="true" t="shared" si="0" ref="O17:T17">O19</f>
        <v>257222</v>
      </c>
      <c r="P17" s="397">
        <f>P20</f>
        <v>135650</v>
      </c>
      <c r="Q17" s="397">
        <f t="shared" si="0"/>
        <v>0</v>
      </c>
      <c r="R17" s="397">
        <f t="shared" si="0"/>
        <v>0</v>
      </c>
      <c r="S17" s="397">
        <f t="shared" si="0"/>
        <v>0</v>
      </c>
      <c r="T17" s="397">
        <f t="shared" si="0"/>
        <v>0</v>
      </c>
      <c r="U17" s="397">
        <f>U20</f>
        <v>0</v>
      </c>
      <c r="V17" s="74" t="s">
        <v>6</v>
      </c>
    </row>
    <row r="18" spans="1:22" s="5" customFormat="1" ht="25.5" customHeight="1" hidden="1">
      <c r="A18" s="398" t="s">
        <v>5</v>
      </c>
      <c r="B18" s="396" t="s">
        <v>6</v>
      </c>
      <c r="C18" s="397">
        <f aca="true" t="shared" si="1" ref="C18:C32">D18+N18</f>
        <v>0</v>
      </c>
      <c r="D18" s="397">
        <f aca="true" t="shared" si="2" ref="D18:D64">E18+F18+G18+H18+I18</f>
        <v>0</v>
      </c>
      <c r="E18" s="397"/>
      <c r="F18" s="397"/>
      <c r="G18" s="397"/>
      <c r="H18" s="397"/>
      <c r="I18" s="397"/>
      <c r="J18" s="397"/>
      <c r="K18" s="397"/>
      <c r="L18" s="397"/>
      <c r="M18" s="397"/>
      <c r="N18" s="397">
        <f aca="true" t="shared" si="3" ref="N18:N32">O18+P18+T18+U18</f>
        <v>0</v>
      </c>
      <c r="O18" s="397"/>
      <c r="P18" s="397"/>
      <c r="Q18" s="397"/>
      <c r="R18" s="397"/>
      <c r="S18" s="397"/>
      <c r="T18" s="397"/>
      <c r="U18" s="397"/>
      <c r="V18" s="75" t="s">
        <v>6</v>
      </c>
    </row>
    <row r="19" spans="1:22" s="5" customFormat="1" ht="31.5" customHeight="1">
      <c r="A19" s="399" t="s">
        <v>61</v>
      </c>
      <c r="B19" s="396" t="s">
        <v>6</v>
      </c>
      <c r="C19" s="397">
        <f t="shared" si="1"/>
        <v>61383600</v>
      </c>
      <c r="D19" s="397">
        <f t="shared" si="2"/>
        <v>60990728</v>
      </c>
      <c r="E19" s="397">
        <f>E20</f>
        <v>54566542</v>
      </c>
      <c r="F19" s="397">
        <f>F20</f>
        <v>513692</v>
      </c>
      <c r="G19" s="397">
        <f>G20</f>
        <v>5370281</v>
      </c>
      <c r="H19" s="397">
        <f>H20</f>
        <v>426100</v>
      </c>
      <c r="I19" s="397">
        <f>I20</f>
        <v>114113</v>
      </c>
      <c r="J19" s="397">
        <f aca="true" t="shared" si="4" ref="J19:M20">SUM(J22)</f>
        <v>0</v>
      </c>
      <c r="K19" s="397">
        <f t="shared" si="4"/>
        <v>0</v>
      </c>
      <c r="L19" s="397">
        <f t="shared" si="4"/>
        <v>32593</v>
      </c>
      <c r="M19" s="397">
        <f t="shared" si="4"/>
        <v>0</v>
      </c>
      <c r="N19" s="397">
        <f t="shared" si="3"/>
        <v>392872</v>
      </c>
      <c r="O19" s="397">
        <f aca="true" t="shared" si="5" ref="O19:U19">O20</f>
        <v>257222</v>
      </c>
      <c r="P19" s="397">
        <f t="shared" si="5"/>
        <v>135650</v>
      </c>
      <c r="Q19" s="397">
        <f t="shared" si="5"/>
        <v>0</v>
      </c>
      <c r="R19" s="397">
        <f t="shared" si="5"/>
        <v>0</v>
      </c>
      <c r="S19" s="397">
        <f t="shared" si="5"/>
        <v>0</v>
      </c>
      <c r="T19" s="397">
        <f t="shared" si="5"/>
        <v>0</v>
      </c>
      <c r="U19" s="397">
        <f t="shared" si="5"/>
        <v>0</v>
      </c>
      <c r="V19" s="75" t="s">
        <v>6</v>
      </c>
    </row>
    <row r="20" spans="1:22" s="6" customFormat="1" ht="36" customHeight="1">
      <c r="A20" s="395" t="s">
        <v>62</v>
      </c>
      <c r="B20" s="396" t="s">
        <v>6</v>
      </c>
      <c r="C20" s="397">
        <f t="shared" si="1"/>
        <v>61383600</v>
      </c>
      <c r="D20" s="397">
        <f t="shared" si="2"/>
        <v>60990728</v>
      </c>
      <c r="E20" s="397">
        <f>E21+E58</f>
        <v>54566542</v>
      </c>
      <c r="F20" s="397">
        <f>F21+F58</f>
        <v>513692</v>
      </c>
      <c r="G20" s="397">
        <f>G21+G58</f>
        <v>5370281</v>
      </c>
      <c r="H20" s="397">
        <f>H21+H58</f>
        <v>426100</v>
      </c>
      <c r="I20" s="397">
        <f>I21+I58</f>
        <v>114113</v>
      </c>
      <c r="J20" s="397">
        <f t="shared" si="4"/>
        <v>0</v>
      </c>
      <c r="K20" s="397">
        <f t="shared" si="4"/>
        <v>0</v>
      </c>
      <c r="L20" s="397">
        <f t="shared" si="4"/>
        <v>23793</v>
      </c>
      <c r="M20" s="397">
        <f t="shared" si="4"/>
        <v>0</v>
      </c>
      <c r="N20" s="397">
        <f t="shared" si="3"/>
        <v>392872</v>
      </c>
      <c r="O20" s="397">
        <f aca="true" t="shared" si="6" ref="O20:T20">O21+O58</f>
        <v>257222</v>
      </c>
      <c r="P20" s="397">
        <f t="shared" si="6"/>
        <v>135650</v>
      </c>
      <c r="Q20" s="397">
        <f t="shared" si="6"/>
        <v>0</v>
      </c>
      <c r="R20" s="397">
        <f t="shared" si="6"/>
        <v>0</v>
      </c>
      <c r="S20" s="397">
        <f t="shared" si="6"/>
        <v>0</v>
      </c>
      <c r="T20" s="397">
        <f t="shared" si="6"/>
        <v>0</v>
      </c>
      <c r="U20" s="397">
        <f>U58+U21</f>
        <v>0</v>
      </c>
      <c r="V20" s="74" t="s">
        <v>6</v>
      </c>
    </row>
    <row r="21" spans="1:22" s="7" customFormat="1" ht="24" customHeight="1">
      <c r="A21" s="395" t="s">
        <v>42</v>
      </c>
      <c r="B21" s="400">
        <v>2000</v>
      </c>
      <c r="C21" s="397">
        <f t="shared" si="1"/>
        <v>60555261</v>
      </c>
      <c r="D21" s="397">
        <f>E21+F21+G21+H21+I21</f>
        <v>60338315</v>
      </c>
      <c r="E21" s="397">
        <f>E23+E27+E28+E46+E49+E53+E57</f>
        <v>54204442</v>
      </c>
      <c r="F21" s="397">
        <f>F23+F27+F28+F46+F49+F53+F57</f>
        <v>513692</v>
      </c>
      <c r="G21" s="397">
        <f>G23+G27+G28+G46+G49+G53+G57</f>
        <v>5170281</v>
      </c>
      <c r="H21" s="397">
        <f>H23+H27+H28+H46+H49+H53+H57</f>
        <v>421400</v>
      </c>
      <c r="I21" s="397">
        <f>I23+I27+I28+I46+I49+I53+I57</f>
        <v>28500</v>
      </c>
      <c r="J21" s="397" t="e">
        <f>SUM(#REF!,J46,J49)</f>
        <v>#REF!</v>
      </c>
      <c r="K21" s="397" t="e">
        <f>SUM(#REF!,K46,K49)</f>
        <v>#REF!</v>
      </c>
      <c r="L21" s="397" t="e">
        <f>SUM(#REF!,L46,L49)</f>
        <v>#REF!</v>
      </c>
      <c r="M21" s="397" t="e">
        <f>SUM(#REF!,M46,M49)</f>
        <v>#REF!</v>
      </c>
      <c r="N21" s="397">
        <f t="shared" si="3"/>
        <v>216946</v>
      </c>
      <c r="O21" s="397">
        <f aca="true" t="shared" si="7" ref="O21:U21">O23+O27+O28+O46+O49+O53+O57</f>
        <v>81296</v>
      </c>
      <c r="P21" s="397">
        <f t="shared" si="7"/>
        <v>135650</v>
      </c>
      <c r="Q21" s="397">
        <f t="shared" si="7"/>
        <v>0</v>
      </c>
      <c r="R21" s="397">
        <f t="shared" si="7"/>
        <v>0</v>
      </c>
      <c r="S21" s="397">
        <f t="shared" si="7"/>
        <v>0</v>
      </c>
      <c r="T21" s="397">
        <f t="shared" si="7"/>
        <v>0</v>
      </c>
      <c r="U21" s="397">
        <f t="shared" si="7"/>
        <v>0</v>
      </c>
      <c r="V21" s="76">
        <v>1000</v>
      </c>
    </row>
    <row r="22" spans="1:22" s="7" customFormat="1" ht="37.5" customHeight="1" hidden="1">
      <c r="A22" s="401" t="s">
        <v>140</v>
      </c>
      <c r="B22" s="400">
        <v>2110</v>
      </c>
      <c r="C22" s="397">
        <f t="shared" si="1"/>
        <v>1370638</v>
      </c>
      <c r="D22" s="397">
        <f t="shared" si="2"/>
        <v>1302488</v>
      </c>
      <c r="E22" s="397"/>
      <c r="F22" s="397"/>
      <c r="G22" s="397">
        <f aca="true" t="shared" si="8" ref="G22:M22">G23+G27</f>
        <v>1302488</v>
      </c>
      <c r="H22" s="397">
        <f t="shared" si="8"/>
        <v>0</v>
      </c>
      <c r="I22" s="397">
        <f t="shared" si="8"/>
        <v>0</v>
      </c>
      <c r="J22" s="397">
        <f t="shared" si="8"/>
        <v>0</v>
      </c>
      <c r="K22" s="397">
        <f t="shared" si="8"/>
        <v>0</v>
      </c>
      <c r="L22" s="397">
        <f t="shared" si="8"/>
        <v>32593</v>
      </c>
      <c r="M22" s="397">
        <f t="shared" si="8"/>
        <v>0</v>
      </c>
      <c r="N22" s="397">
        <f t="shared" si="3"/>
        <v>68150</v>
      </c>
      <c r="O22" s="397">
        <f aca="true" t="shared" si="9" ref="O22:U22">O23+O27</f>
        <v>0</v>
      </c>
      <c r="P22" s="397">
        <f t="shared" si="9"/>
        <v>68150</v>
      </c>
      <c r="Q22" s="397">
        <f t="shared" si="9"/>
        <v>0</v>
      </c>
      <c r="R22" s="397">
        <f t="shared" si="9"/>
        <v>0</v>
      </c>
      <c r="S22" s="397">
        <f t="shared" si="9"/>
        <v>0</v>
      </c>
      <c r="T22" s="397">
        <f t="shared" si="9"/>
        <v>0</v>
      </c>
      <c r="U22" s="397">
        <f t="shared" si="9"/>
        <v>0</v>
      </c>
      <c r="V22" s="76"/>
    </row>
    <row r="23" spans="1:22" s="8" customFormat="1" ht="35.25" customHeight="1">
      <c r="A23" s="402" t="s">
        <v>140</v>
      </c>
      <c r="B23" s="400">
        <v>2110</v>
      </c>
      <c r="C23" s="397">
        <f t="shared" si="1"/>
        <v>37386500</v>
      </c>
      <c r="D23" s="397">
        <f t="shared" si="2"/>
        <v>37336500</v>
      </c>
      <c r="E23" s="397">
        <f>E24+E25</f>
        <v>36228084</v>
      </c>
      <c r="F23" s="397">
        <f>F24+F25</f>
        <v>150000</v>
      </c>
      <c r="G23" s="397">
        <f>G24+G25</f>
        <v>958416</v>
      </c>
      <c r="H23" s="397">
        <f>H24+H25</f>
        <v>0</v>
      </c>
      <c r="I23" s="397">
        <f>I24+I25</f>
        <v>0</v>
      </c>
      <c r="J23" s="397">
        <f>SUM(J24,J26)</f>
        <v>0</v>
      </c>
      <c r="K23" s="397">
        <f>SUM(K24,K26)</f>
        <v>0</v>
      </c>
      <c r="L23" s="397">
        <f>SUM(L24,L26)</f>
        <v>23793</v>
      </c>
      <c r="M23" s="397">
        <f>SUM(M24,M26)</f>
        <v>0</v>
      </c>
      <c r="N23" s="397">
        <f>O23+P23+T23+U23</f>
        <v>50000</v>
      </c>
      <c r="O23" s="397">
        <f aca="true" t="shared" si="10" ref="O23:U23">O24+O25</f>
        <v>0</v>
      </c>
      <c r="P23" s="397">
        <f t="shared" si="10"/>
        <v>50000</v>
      </c>
      <c r="Q23" s="397">
        <f t="shared" si="10"/>
        <v>0</v>
      </c>
      <c r="R23" s="397">
        <f t="shared" si="10"/>
        <v>0</v>
      </c>
      <c r="S23" s="397">
        <f t="shared" si="10"/>
        <v>0</v>
      </c>
      <c r="T23" s="397">
        <f t="shared" si="10"/>
        <v>0</v>
      </c>
      <c r="U23" s="397">
        <f t="shared" si="10"/>
        <v>0</v>
      </c>
      <c r="V23" s="77">
        <v>1110</v>
      </c>
    </row>
    <row r="24" spans="1:22" s="5" customFormat="1" ht="24.75" customHeight="1">
      <c r="A24" s="403" t="s">
        <v>55</v>
      </c>
      <c r="B24" s="404">
        <v>2111</v>
      </c>
      <c r="C24" s="397">
        <f t="shared" si="1"/>
        <v>37386500</v>
      </c>
      <c r="D24" s="397">
        <f t="shared" si="2"/>
        <v>37336500</v>
      </c>
      <c r="E24" s="405">
        <v>36228084</v>
      </c>
      <c r="F24" s="397">
        <v>150000</v>
      </c>
      <c r="G24" s="397">
        <v>958416</v>
      </c>
      <c r="H24" s="397">
        <v>0</v>
      </c>
      <c r="I24" s="397">
        <v>0</v>
      </c>
      <c r="J24" s="397"/>
      <c r="K24" s="397"/>
      <c r="L24" s="397">
        <v>23100</v>
      </c>
      <c r="M24" s="397"/>
      <c r="N24" s="397">
        <f t="shared" si="3"/>
        <v>50000</v>
      </c>
      <c r="O24" s="397">
        <v>0</v>
      </c>
      <c r="P24" s="397">
        <v>50000</v>
      </c>
      <c r="Q24" s="397"/>
      <c r="R24" s="406"/>
      <c r="S24" s="397"/>
      <c r="T24" s="397">
        <v>0</v>
      </c>
      <c r="U24" s="397">
        <v>0</v>
      </c>
      <c r="V24" s="75">
        <v>1111</v>
      </c>
    </row>
    <row r="25" spans="1:22" s="5" customFormat="1" ht="32.25" customHeight="1">
      <c r="A25" s="399" t="s">
        <v>162</v>
      </c>
      <c r="B25" s="404">
        <v>2112</v>
      </c>
      <c r="C25" s="397">
        <f t="shared" si="1"/>
        <v>0</v>
      </c>
      <c r="D25" s="397">
        <f t="shared" si="2"/>
        <v>0</v>
      </c>
      <c r="E25" s="405">
        <v>0</v>
      </c>
      <c r="F25" s="397">
        <v>0</v>
      </c>
      <c r="G25" s="397">
        <v>0</v>
      </c>
      <c r="H25" s="397">
        <v>0</v>
      </c>
      <c r="I25" s="397">
        <v>0</v>
      </c>
      <c r="J25" s="397"/>
      <c r="K25" s="397"/>
      <c r="L25" s="397"/>
      <c r="M25" s="397"/>
      <c r="N25" s="397">
        <f t="shared" si="3"/>
        <v>0</v>
      </c>
      <c r="O25" s="397">
        <v>0</v>
      </c>
      <c r="P25" s="397">
        <v>0</v>
      </c>
      <c r="Q25" s="397"/>
      <c r="R25" s="406"/>
      <c r="S25" s="397"/>
      <c r="T25" s="397">
        <v>0</v>
      </c>
      <c r="U25" s="397">
        <v>0</v>
      </c>
      <c r="V25" s="75"/>
    </row>
    <row r="26" spans="1:22" s="5" customFormat="1" ht="30" customHeight="1" hidden="1">
      <c r="A26" s="399" t="s">
        <v>54</v>
      </c>
      <c r="B26" s="404">
        <v>1113</v>
      </c>
      <c r="C26" s="397">
        <f t="shared" si="1"/>
        <v>0</v>
      </c>
      <c r="D26" s="397">
        <f t="shared" si="2"/>
        <v>0</v>
      </c>
      <c r="E26" s="405">
        <v>0</v>
      </c>
      <c r="F26" s="397">
        <v>0</v>
      </c>
      <c r="G26" s="397">
        <v>0</v>
      </c>
      <c r="H26" s="397">
        <v>0</v>
      </c>
      <c r="I26" s="397">
        <v>0</v>
      </c>
      <c r="J26" s="397"/>
      <c r="K26" s="397"/>
      <c r="L26" s="397">
        <v>693</v>
      </c>
      <c r="M26" s="397"/>
      <c r="N26" s="397">
        <f t="shared" si="3"/>
        <v>0</v>
      </c>
      <c r="O26" s="397">
        <v>0</v>
      </c>
      <c r="P26" s="397">
        <v>0</v>
      </c>
      <c r="Q26" s="397"/>
      <c r="R26" s="406"/>
      <c r="S26" s="397"/>
      <c r="T26" s="397"/>
      <c r="U26" s="397"/>
      <c r="V26" s="75">
        <v>1113</v>
      </c>
    </row>
    <row r="27" spans="1:22" s="8" customFormat="1" ht="24.75" customHeight="1">
      <c r="A27" s="402" t="s">
        <v>166</v>
      </c>
      <c r="B27" s="407">
        <v>2120</v>
      </c>
      <c r="C27" s="397">
        <f t="shared" si="1"/>
        <v>13421754</v>
      </c>
      <c r="D27" s="397">
        <f t="shared" si="2"/>
        <v>13403604</v>
      </c>
      <c r="E27" s="405">
        <v>13005682</v>
      </c>
      <c r="F27" s="397">
        <v>53850</v>
      </c>
      <c r="G27" s="397">
        <v>344072</v>
      </c>
      <c r="H27" s="397">
        <v>0</v>
      </c>
      <c r="I27" s="397">
        <v>0</v>
      </c>
      <c r="J27" s="397"/>
      <c r="K27" s="397"/>
      <c r="L27" s="397">
        <v>8800</v>
      </c>
      <c r="M27" s="397"/>
      <c r="N27" s="397">
        <f t="shared" si="3"/>
        <v>18150</v>
      </c>
      <c r="O27" s="397">
        <v>0</v>
      </c>
      <c r="P27" s="397">
        <v>18150</v>
      </c>
      <c r="Q27" s="397"/>
      <c r="R27" s="406"/>
      <c r="S27" s="397"/>
      <c r="T27" s="397">
        <v>0</v>
      </c>
      <c r="U27" s="397">
        <v>0</v>
      </c>
      <c r="V27" s="77">
        <v>1120</v>
      </c>
    </row>
    <row r="28" spans="1:22" s="6" customFormat="1" ht="52.5" customHeight="1">
      <c r="A28" s="402" t="s">
        <v>133</v>
      </c>
      <c r="B28" s="407">
        <v>2200</v>
      </c>
      <c r="C28" s="397">
        <f t="shared" si="1"/>
        <v>8997196</v>
      </c>
      <c r="D28" s="397">
        <f t="shared" si="2"/>
        <v>8892836</v>
      </c>
      <c r="E28" s="397">
        <f>E29+E31+E32+E34+E35+E36+E43+E30</f>
        <v>4710277</v>
      </c>
      <c r="F28" s="397">
        <f>F29+F31+F32+F34+F35+F36+F43+F30</f>
        <v>230336</v>
      </c>
      <c r="G28" s="397">
        <f>G29+G31+G32+G34+G35+G36+G43+G30</f>
        <v>3563323</v>
      </c>
      <c r="H28" s="397">
        <f>H29+H31+H32+H34+H35+H36+H43+H30</f>
        <v>361400</v>
      </c>
      <c r="I28" s="397">
        <f>I29+I31+I32+I34+I35+I36+I43+I30</f>
        <v>27500</v>
      </c>
      <c r="J28" s="397" t="e">
        <f>SUM(J29,J30,J31,J32,#REF!,#REF!,#REF!,#REF!,#REF!)</f>
        <v>#REF!</v>
      </c>
      <c r="K28" s="397" t="e">
        <f>SUM(K29,K30,K31,K32,#REF!,#REF!,#REF!,#REF!,#REF!)</f>
        <v>#REF!</v>
      </c>
      <c r="L28" s="397" t="e">
        <f>SUM(L29,L30,L31,L32,#REF!,#REF!,#REF!,#REF!,#REF!)</f>
        <v>#REF!</v>
      </c>
      <c r="M28" s="397" t="e">
        <f>SUM(M29,M30,M31,M32,#REF!,#REF!,#REF!,#REF!,#REF!)</f>
        <v>#REF!</v>
      </c>
      <c r="N28" s="397">
        <f t="shared" si="3"/>
        <v>104360</v>
      </c>
      <c r="O28" s="397">
        <f aca="true" t="shared" si="11" ref="O28:U28">O29+O31+O32+O34+O35+O36+O43+O30</f>
        <v>81296</v>
      </c>
      <c r="P28" s="397">
        <f t="shared" si="11"/>
        <v>23064</v>
      </c>
      <c r="Q28" s="397">
        <f t="shared" si="11"/>
        <v>0</v>
      </c>
      <c r="R28" s="397">
        <f t="shared" si="11"/>
        <v>0</v>
      </c>
      <c r="S28" s="397">
        <f t="shared" si="11"/>
        <v>0</v>
      </c>
      <c r="T28" s="397">
        <f t="shared" si="11"/>
        <v>0</v>
      </c>
      <c r="U28" s="397">
        <f t="shared" si="11"/>
        <v>0</v>
      </c>
      <c r="V28" s="77">
        <v>1130</v>
      </c>
    </row>
    <row r="29" spans="1:22" s="5" customFormat="1" ht="50.25" customHeight="1">
      <c r="A29" s="399" t="s">
        <v>143</v>
      </c>
      <c r="B29" s="404">
        <v>2210</v>
      </c>
      <c r="C29" s="397">
        <f t="shared" si="1"/>
        <v>742006</v>
      </c>
      <c r="D29" s="397">
        <f>E29+F29+G29+H29+I29</f>
        <v>638146</v>
      </c>
      <c r="E29" s="397">
        <v>307487</v>
      </c>
      <c r="F29" s="397">
        <v>400</v>
      </c>
      <c r="G29" s="397">
        <v>173609</v>
      </c>
      <c r="H29" s="397">
        <v>133950</v>
      </c>
      <c r="I29" s="397">
        <v>22700</v>
      </c>
      <c r="J29" s="397">
        <v>3000</v>
      </c>
      <c r="K29" s="397"/>
      <c r="L29" s="397">
        <v>500</v>
      </c>
      <c r="M29" s="397"/>
      <c r="N29" s="397">
        <f t="shared" si="3"/>
        <v>103860</v>
      </c>
      <c r="O29" s="397">
        <v>81296</v>
      </c>
      <c r="P29" s="397">
        <v>22564</v>
      </c>
      <c r="Q29" s="397"/>
      <c r="R29" s="406"/>
      <c r="S29" s="397"/>
      <c r="T29" s="397">
        <v>0</v>
      </c>
      <c r="U29" s="397">
        <v>0</v>
      </c>
      <c r="V29" s="75">
        <v>1131</v>
      </c>
    </row>
    <row r="30" spans="1:22" s="32" customFormat="1" ht="32.25" customHeight="1">
      <c r="A30" s="399" t="s">
        <v>85</v>
      </c>
      <c r="B30" s="404">
        <v>2220</v>
      </c>
      <c r="C30" s="397">
        <f t="shared" si="1"/>
        <v>1600</v>
      </c>
      <c r="D30" s="397">
        <f t="shared" si="2"/>
        <v>1600</v>
      </c>
      <c r="E30" s="397">
        <v>0</v>
      </c>
      <c r="F30" s="397">
        <v>0</v>
      </c>
      <c r="G30" s="397">
        <v>0</v>
      </c>
      <c r="H30" s="397">
        <v>1600</v>
      </c>
      <c r="I30" s="397">
        <v>0</v>
      </c>
      <c r="J30" s="397"/>
      <c r="K30" s="397"/>
      <c r="L30" s="397"/>
      <c r="M30" s="397"/>
      <c r="N30" s="397">
        <f t="shared" si="3"/>
        <v>0</v>
      </c>
      <c r="O30" s="397">
        <v>0</v>
      </c>
      <c r="P30" s="397">
        <v>0</v>
      </c>
      <c r="Q30" s="397"/>
      <c r="R30" s="406"/>
      <c r="S30" s="397"/>
      <c r="T30" s="397">
        <v>0</v>
      </c>
      <c r="U30" s="397">
        <v>0</v>
      </c>
      <c r="V30" s="75">
        <v>1132</v>
      </c>
    </row>
    <row r="31" spans="1:22" s="5" customFormat="1" ht="24.75" customHeight="1">
      <c r="A31" s="399" t="s">
        <v>40</v>
      </c>
      <c r="B31" s="404">
        <v>2230</v>
      </c>
      <c r="C31" s="397">
        <f t="shared" si="1"/>
        <v>190000</v>
      </c>
      <c r="D31" s="397">
        <f t="shared" si="2"/>
        <v>190000</v>
      </c>
      <c r="E31" s="397">
        <v>30000</v>
      </c>
      <c r="F31" s="397">
        <v>160000</v>
      </c>
      <c r="G31" s="397">
        <v>0</v>
      </c>
      <c r="H31" s="397">
        <v>0</v>
      </c>
      <c r="I31" s="397">
        <v>0</v>
      </c>
      <c r="J31" s="397"/>
      <c r="K31" s="397"/>
      <c r="L31" s="397">
        <v>70000</v>
      </c>
      <c r="M31" s="397"/>
      <c r="N31" s="397">
        <f t="shared" si="3"/>
        <v>0</v>
      </c>
      <c r="O31" s="397">
        <v>0</v>
      </c>
      <c r="P31" s="397">
        <v>0</v>
      </c>
      <c r="Q31" s="397"/>
      <c r="R31" s="406"/>
      <c r="S31" s="397"/>
      <c r="T31" s="397">
        <v>0</v>
      </c>
      <c r="U31" s="397">
        <v>0</v>
      </c>
      <c r="V31" s="75">
        <v>1133</v>
      </c>
    </row>
    <row r="32" spans="1:22" s="5" customFormat="1" ht="33.75" customHeight="1" thickBot="1">
      <c r="A32" s="399" t="s">
        <v>126</v>
      </c>
      <c r="B32" s="404">
        <v>2240</v>
      </c>
      <c r="C32" s="397">
        <f t="shared" si="1"/>
        <v>1263729</v>
      </c>
      <c r="D32" s="397">
        <f t="shared" si="2"/>
        <v>1263729</v>
      </c>
      <c r="E32" s="397">
        <v>720450</v>
      </c>
      <c r="F32" s="397">
        <v>10729</v>
      </c>
      <c r="G32" s="397">
        <v>301900</v>
      </c>
      <c r="H32" s="397">
        <v>225850</v>
      </c>
      <c r="I32" s="397">
        <v>4800</v>
      </c>
      <c r="J32" s="397"/>
      <c r="K32" s="397"/>
      <c r="L32" s="397"/>
      <c r="M32" s="397"/>
      <c r="N32" s="397">
        <f t="shared" si="3"/>
        <v>0</v>
      </c>
      <c r="O32" s="397">
        <v>0</v>
      </c>
      <c r="P32" s="397">
        <v>0</v>
      </c>
      <c r="Q32" s="397"/>
      <c r="R32" s="406"/>
      <c r="S32" s="397"/>
      <c r="T32" s="397">
        <v>0</v>
      </c>
      <c r="U32" s="397">
        <v>0</v>
      </c>
      <c r="V32" s="75">
        <v>1134</v>
      </c>
    </row>
    <row r="33" spans="1:22" s="231" customFormat="1" ht="23.25" customHeight="1" thickBot="1">
      <c r="A33" s="408">
        <v>1</v>
      </c>
      <c r="B33" s="394">
        <v>2</v>
      </c>
      <c r="C33" s="400">
        <v>3</v>
      </c>
      <c r="D33" s="400">
        <v>4</v>
      </c>
      <c r="E33" s="400">
        <v>5</v>
      </c>
      <c r="F33" s="400">
        <v>6</v>
      </c>
      <c r="G33" s="400">
        <v>7</v>
      </c>
      <c r="H33" s="400">
        <v>8</v>
      </c>
      <c r="I33" s="400">
        <v>9</v>
      </c>
      <c r="J33" s="400"/>
      <c r="K33" s="400"/>
      <c r="L33" s="400"/>
      <c r="M33" s="400"/>
      <c r="N33" s="400">
        <v>10</v>
      </c>
      <c r="O33" s="400">
        <v>11</v>
      </c>
      <c r="P33" s="400">
        <v>12</v>
      </c>
      <c r="Q33" s="400"/>
      <c r="R33" s="400"/>
      <c r="S33" s="400"/>
      <c r="T33" s="400">
        <v>13</v>
      </c>
      <c r="U33" s="400">
        <v>14</v>
      </c>
      <c r="V33" s="230"/>
    </row>
    <row r="34" spans="1:22" s="6" customFormat="1" ht="24.75" customHeight="1">
      <c r="A34" s="409" t="s">
        <v>7</v>
      </c>
      <c r="B34" s="410">
        <v>2250</v>
      </c>
      <c r="C34" s="397">
        <f aca="true" t="shared" si="12" ref="C34:C94">D34+N34</f>
        <v>198500</v>
      </c>
      <c r="D34" s="397">
        <f t="shared" si="2"/>
        <v>198000</v>
      </c>
      <c r="E34" s="397">
        <v>198000</v>
      </c>
      <c r="F34" s="397">
        <v>0</v>
      </c>
      <c r="G34" s="397">
        <v>0</v>
      </c>
      <c r="H34" s="397">
        <v>0</v>
      </c>
      <c r="I34" s="397">
        <v>0</v>
      </c>
      <c r="J34" s="397"/>
      <c r="K34" s="397"/>
      <c r="L34" s="397"/>
      <c r="M34" s="397"/>
      <c r="N34" s="397">
        <f aca="true" t="shared" si="13" ref="N34:N64">O34+P34+T34+U34</f>
        <v>500</v>
      </c>
      <c r="O34" s="397">
        <v>0</v>
      </c>
      <c r="P34" s="397">
        <v>500</v>
      </c>
      <c r="Q34" s="397"/>
      <c r="R34" s="406"/>
      <c r="S34" s="397"/>
      <c r="T34" s="397">
        <v>0</v>
      </c>
      <c r="U34" s="397">
        <v>0</v>
      </c>
      <c r="V34" s="77">
        <v>1140</v>
      </c>
    </row>
    <row r="35" spans="1:22" s="6" customFormat="1" ht="71.25" customHeight="1">
      <c r="A35" s="409" t="s">
        <v>134</v>
      </c>
      <c r="B35" s="410">
        <v>2260</v>
      </c>
      <c r="C35" s="397">
        <f t="shared" si="12"/>
        <v>0</v>
      </c>
      <c r="D35" s="397">
        <f t="shared" si="2"/>
        <v>0</v>
      </c>
      <c r="E35" s="397">
        <v>0</v>
      </c>
      <c r="F35" s="397">
        <v>0</v>
      </c>
      <c r="G35" s="397">
        <v>0</v>
      </c>
      <c r="H35" s="397">
        <v>0</v>
      </c>
      <c r="I35" s="397">
        <v>0</v>
      </c>
      <c r="J35" s="397"/>
      <c r="K35" s="397"/>
      <c r="L35" s="397"/>
      <c r="M35" s="397"/>
      <c r="N35" s="397">
        <f t="shared" si="13"/>
        <v>0</v>
      </c>
      <c r="O35" s="397">
        <v>0</v>
      </c>
      <c r="P35" s="397">
        <v>0</v>
      </c>
      <c r="Q35" s="397"/>
      <c r="R35" s="406"/>
      <c r="S35" s="397"/>
      <c r="T35" s="397">
        <v>0</v>
      </c>
      <c r="U35" s="397">
        <v>0</v>
      </c>
      <c r="V35" s="77">
        <v>1150</v>
      </c>
    </row>
    <row r="36" spans="1:22" s="7" customFormat="1" ht="44.25" customHeight="1">
      <c r="A36" s="409" t="s">
        <v>8</v>
      </c>
      <c r="B36" s="410">
        <v>2270</v>
      </c>
      <c r="C36" s="397">
        <f t="shared" si="12"/>
        <v>6523561</v>
      </c>
      <c r="D36" s="397">
        <f t="shared" si="2"/>
        <v>6523561</v>
      </c>
      <c r="E36" s="397">
        <f>E37+E38+E39+E40+E41+E42</f>
        <v>3376540</v>
      </c>
      <c r="F36" s="397">
        <f>F37+F38+F39+F40+F41+F42</f>
        <v>59207</v>
      </c>
      <c r="G36" s="397">
        <f>G37+G38+G39+G40+G41+G42</f>
        <v>3087814</v>
      </c>
      <c r="H36" s="397">
        <f>H37+H38+H39+H40+H41+H42</f>
        <v>0</v>
      </c>
      <c r="I36" s="397">
        <f>I37+I38+I39+I40+I41+I42</f>
        <v>0</v>
      </c>
      <c r="J36" s="397">
        <f>SUM(J37,J38,J39,J40,J41,J42)</f>
        <v>190304</v>
      </c>
      <c r="K36" s="397">
        <f>SUM(K37,K38,K39,K40,K41,K42)</f>
        <v>0</v>
      </c>
      <c r="L36" s="397">
        <f>SUM(L37,L38,L39,L40,L41,L42)</f>
        <v>0</v>
      </c>
      <c r="M36" s="397">
        <f>SUM(M37,M38,M39,M40,M41,M42)</f>
        <v>0</v>
      </c>
      <c r="N36" s="397">
        <f t="shared" si="13"/>
        <v>0</v>
      </c>
      <c r="O36" s="397">
        <f>O37+O38+O39+O40+O41+O42</f>
        <v>0</v>
      </c>
      <c r="P36" s="397">
        <f aca="true" t="shared" si="14" ref="P36:U36">P37+P38+P39+P40+P41+P42</f>
        <v>0</v>
      </c>
      <c r="Q36" s="397">
        <f t="shared" si="14"/>
        <v>0</v>
      </c>
      <c r="R36" s="397">
        <f t="shared" si="14"/>
        <v>0</v>
      </c>
      <c r="S36" s="397">
        <f t="shared" si="14"/>
        <v>0</v>
      </c>
      <c r="T36" s="397">
        <f t="shared" si="14"/>
        <v>0</v>
      </c>
      <c r="U36" s="397">
        <f t="shared" si="14"/>
        <v>0</v>
      </c>
      <c r="V36" s="77">
        <v>1160</v>
      </c>
    </row>
    <row r="37" spans="1:22" s="32" customFormat="1" ht="26.25" customHeight="1">
      <c r="A37" s="399" t="s">
        <v>9</v>
      </c>
      <c r="B37" s="404">
        <v>2271</v>
      </c>
      <c r="C37" s="397">
        <f t="shared" si="12"/>
        <v>3328970</v>
      </c>
      <c r="D37" s="397">
        <f t="shared" si="2"/>
        <v>3328970</v>
      </c>
      <c r="E37" s="397">
        <v>1985788</v>
      </c>
      <c r="F37" s="397">
        <v>5136</v>
      </c>
      <c r="G37" s="397">
        <v>1338046</v>
      </c>
      <c r="H37" s="397">
        <v>0</v>
      </c>
      <c r="I37" s="397">
        <v>0</v>
      </c>
      <c r="J37" s="397">
        <v>89287</v>
      </c>
      <c r="K37" s="397"/>
      <c r="L37" s="397"/>
      <c r="M37" s="397"/>
      <c r="N37" s="397">
        <f t="shared" si="13"/>
        <v>0</v>
      </c>
      <c r="O37" s="397">
        <v>0</v>
      </c>
      <c r="P37" s="397">
        <v>0</v>
      </c>
      <c r="Q37" s="397"/>
      <c r="R37" s="406"/>
      <c r="S37" s="397"/>
      <c r="T37" s="397">
        <v>0</v>
      </c>
      <c r="U37" s="397">
        <v>0</v>
      </c>
      <c r="V37" s="75">
        <v>1161</v>
      </c>
    </row>
    <row r="38" spans="1:22" s="32" customFormat="1" ht="34.5" customHeight="1">
      <c r="A38" s="399" t="s">
        <v>163</v>
      </c>
      <c r="B38" s="404">
        <v>2272</v>
      </c>
      <c r="C38" s="397">
        <f t="shared" si="12"/>
        <v>1032184</v>
      </c>
      <c r="D38" s="397">
        <f t="shared" si="2"/>
        <v>1032184</v>
      </c>
      <c r="E38" s="397">
        <v>91838</v>
      </c>
      <c r="F38" s="397">
        <v>2548</v>
      </c>
      <c r="G38" s="397">
        <v>937798</v>
      </c>
      <c r="H38" s="397">
        <v>0</v>
      </c>
      <c r="I38" s="397">
        <v>0</v>
      </c>
      <c r="J38" s="397">
        <v>16619</v>
      </c>
      <c r="K38" s="397"/>
      <c r="L38" s="397"/>
      <c r="M38" s="397"/>
      <c r="N38" s="397">
        <f t="shared" si="13"/>
        <v>0</v>
      </c>
      <c r="O38" s="397">
        <v>0</v>
      </c>
      <c r="P38" s="397">
        <v>0</v>
      </c>
      <c r="Q38" s="397"/>
      <c r="R38" s="406"/>
      <c r="S38" s="397"/>
      <c r="T38" s="397">
        <v>0</v>
      </c>
      <c r="U38" s="397">
        <v>0</v>
      </c>
      <c r="V38" s="75">
        <v>1162</v>
      </c>
    </row>
    <row r="39" spans="1:22" s="5" customFormat="1" ht="26.25" customHeight="1">
      <c r="A39" s="399" t="s">
        <v>84</v>
      </c>
      <c r="B39" s="404">
        <v>2273</v>
      </c>
      <c r="C39" s="397">
        <f t="shared" si="12"/>
        <v>1996931</v>
      </c>
      <c r="D39" s="397">
        <f t="shared" si="2"/>
        <v>1996931</v>
      </c>
      <c r="E39" s="397">
        <v>1142923</v>
      </c>
      <c r="F39" s="397">
        <v>51523</v>
      </c>
      <c r="G39" s="397">
        <v>802485</v>
      </c>
      <c r="H39" s="397">
        <v>0</v>
      </c>
      <c r="I39" s="397">
        <v>0</v>
      </c>
      <c r="J39" s="397">
        <v>80098</v>
      </c>
      <c r="K39" s="397"/>
      <c r="L39" s="397"/>
      <c r="M39" s="397"/>
      <c r="N39" s="397">
        <f t="shared" si="13"/>
        <v>0</v>
      </c>
      <c r="O39" s="397">
        <v>0</v>
      </c>
      <c r="P39" s="397">
        <v>0</v>
      </c>
      <c r="Q39" s="397"/>
      <c r="R39" s="406"/>
      <c r="S39" s="397"/>
      <c r="T39" s="397">
        <v>0</v>
      </c>
      <c r="U39" s="397">
        <v>0</v>
      </c>
      <c r="V39" s="75">
        <v>1163</v>
      </c>
    </row>
    <row r="40" spans="1:22" s="5" customFormat="1" ht="26.25" customHeight="1">
      <c r="A40" s="399" t="s">
        <v>79</v>
      </c>
      <c r="B40" s="404">
        <v>2274</v>
      </c>
      <c r="C40" s="397">
        <f t="shared" si="12"/>
        <v>165476</v>
      </c>
      <c r="D40" s="397">
        <f t="shared" si="2"/>
        <v>165476</v>
      </c>
      <c r="E40" s="397">
        <v>155991</v>
      </c>
      <c r="F40" s="397">
        <v>0</v>
      </c>
      <c r="G40" s="397">
        <v>9485</v>
      </c>
      <c r="H40" s="397">
        <v>0</v>
      </c>
      <c r="I40" s="397">
        <v>0</v>
      </c>
      <c r="J40" s="397">
        <v>3500</v>
      </c>
      <c r="K40" s="397"/>
      <c r="L40" s="397"/>
      <c r="M40" s="397"/>
      <c r="N40" s="397">
        <f t="shared" si="13"/>
        <v>0</v>
      </c>
      <c r="O40" s="397">
        <v>0</v>
      </c>
      <c r="P40" s="397">
        <v>0</v>
      </c>
      <c r="Q40" s="397"/>
      <c r="R40" s="406"/>
      <c r="S40" s="397"/>
      <c r="T40" s="397">
        <v>0</v>
      </c>
      <c r="U40" s="397">
        <v>0</v>
      </c>
      <c r="V40" s="75">
        <v>1164</v>
      </c>
    </row>
    <row r="41" spans="1:22" s="5" customFormat="1" ht="26.25" customHeight="1" hidden="1">
      <c r="A41" s="399"/>
      <c r="B41" s="404"/>
      <c r="C41" s="397"/>
      <c r="D41" s="397"/>
      <c r="E41" s="397"/>
      <c r="F41" s="397"/>
      <c r="G41" s="397"/>
      <c r="H41" s="397">
        <v>0</v>
      </c>
      <c r="I41" s="397">
        <v>0</v>
      </c>
      <c r="J41" s="397">
        <v>800</v>
      </c>
      <c r="K41" s="397"/>
      <c r="L41" s="397"/>
      <c r="M41" s="397"/>
      <c r="N41" s="397">
        <f t="shared" si="13"/>
        <v>0</v>
      </c>
      <c r="O41" s="397">
        <v>0</v>
      </c>
      <c r="P41" s="397">
        <v>0</v>
      </c>
      <c r="Q41" s="397"/>
      <c r="R41" s="406"/>
      <c r="S41" s="397"/>
      <c r="T41" s="397">
        <v>0</v>
      </c>
      <c r="U41" s="397">
        <v>0</v>
      </c>
      <c r="V41" s="75">
        <v>1165</v>
      </c>
    </row>
    <row r="42" spans="1:22" s="5" customFormat="1" ht="26.25" customHeight="1">
      <c r="A42" s="399" t="s">
        <v>10</v>
      </c>
      <c r="B42" s="404">
        <v>2275</v>
      </c>
      <c r="C42" s="397">
        <f t="shared" si="12"/>
        <v>0</v>
      </c>
      <c r="D42" s="397">
        <f t="shared" si="2"/>
        <v>0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/>
      <c r="K42" s="397"/>
      <c r="L42" s="397"/>
      <c r="M42" s="397"/>
      <c r="N42" s="397">
        <f t="shared" si="13"/>
        <v>0</v>
      </c>
      <c r="O42" s="397">
        <v>0</v>
      </c>
      <c r="P42" s="397">
        <v>0</v>
      </c>
      <c r="Q42" s="397"/>
      <c r="R42" s="406"/>
      <c r="S42" s="397"/>
      <c r="T42" s="397">
        <v>0</v>
      </c>
      <c r="U42" s="397">
        <v>0</v>
      </c>
      <c r="V42" s="75">
        <v>1166</v>
      </c>
    </row>
    <row r="43" spans="1:22" s="6" customFormat="1" ht="49.5" customHeight="1">
      <c r="A43" s="411" t="s">
        <v>160</v>
      </c>
      <c r="B43" s="410">
        <v>2280</v>
      </c>
      <c r="C43" s="397">
        <f t="shared" si="12"/>
        <v>77800</v>
      </c>
      <c r="D43" s="397">
        <f t="shared" si="2"/>
        <v>77800</v>
      </c>
      <c r="E43" s="397">
        <f>E44+E45</f>
        <v>77800</v>
      </c>
      <c r="F43" s="397">
        <f>F44+F45</f>
        <v>0</v>
      </c>
      <c r="G43" s="397">
        <f>G44+G45</f>
        <v>0</v>
      </c>
      <c r="H43" s="397">
        <f>H44+H45</f>
        <v>0</v>
      </c>
      <c r="I43" s="397">
        <f>I44+I45</f>
        <v>0</v>
      </c>
      <c r="J43" s="397"/>
      <c r="K43" s="397"/>
      <c r="L43" s="397"/>
      <c r="M43" s="397"/>
      <c r="N43" s="397">
        <f t="shared" si="13"/>
        <v>0</v>
      </c>
      <c r="O43" s="397">
        <f aca="true" t="shared" si="15" ref="O43:U43">O44+O45</f>
        <v>0</v>
      </c>
      <c r="P43" s="397">
        <f t="shared" si="15"/>
        <v>0</v>
      </c>
      <c r="Q43" s="397">
        <f t="shared" si="15"/>
        <v>0</v>
      </c>
      <c r="R43" s="397">
        <f t="shared" si="15"/>
        <v>0</v>
      </c>
      <c r="S43" s="397">
        <f t="shared" si="15"/>
        <v>0</v>
      </c>
      <c r="T43" s="397">
        <f t="shared" si="15"/>
        <v>0</v>
      </c>
      <c r="U43" s="397">
        <f t="shared" si="15"/>
        <v>0</v>
      </c>
      <c r="V43" s="78">
        <v>1170</v>
      </c>
    </row>
    <row r="44" spans="1:22" s="6" customFormat="1" ht="62.25" customHeight="1">
      <c r="A44" s="409" t="s">
        <v>66</v>
      </c>
      <c r="B44" s="410">
        <v>2281</v>
      </c>
      <c r="C44" s="397">
        <f t="shared" si="12"/>
        <v>0</v>
      </c>
      <c r="D44" s="397">
        <f t="shared" si="2"/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/>
      <c r="K44" s="397"/>
      <c r="L44" s="397"/>
      <c r="M44" s="397"/>
      <c r="N44" s="397">
        <f t="shared" si="13"/>
        <v>0</v>
      </c>
      <c r="O44" s="397">
        <v>0</v>
      </c>
      <c r="P44" s="397">
        <v>0</v>
      </c>
      <c r="Q44" s="397"/>
      <c r="R44" s="406"/>
      <c r="S44" s="397"/>
      <c r="T44" s="397">
        <v>0</v>
      </c>
      <c r="U44" s="397">
        <v>0</v>
      </c>
      <c r="V44" s="78"/>
    </row>
    <row r="45" spans="1:22" s="6" customFormat="1" ht="69.75" customHeight="1">
      <c r="A45" s="409" t="s">
        <v>67</v>
      </c>
      <c r="B45" s="410">
        <v>2282</v>
      </c>
      <c r="C45" s="397">
        <f t="shared" si="12"/>
        <v>77800</v>
      </c>
      <c r="D45" s="397">
        <f t="shared" si="2"/>
        <v>77800</v>
      </c>
      <c r="E45" s="397">
        <v>77800</v>
      </c>
      <c r="F45" s="397">
        <v>0</v>
      </c>
      <c r="G45" s="397">
        <v>0</v>
      </c>
      <c r="H45" s="397">
        <v>0</v>
      </c>
      <c r="I45" s="397">
        <v>0</v>
      </c>
      <c r="J45" s="397"/>
      <c r="K45" s="397"/>
      <c r="L45" s="397"/>
      <c r="M45" s="397"/>
      <c r="N45" s="397">
        <f t="shared" si="13"/>
        <v>0</v>
      </c>
      <c r="O45" s="397">
        <v>0</v>
      </c>
      <c r="P45" s="397">
        <v>0</v>
      </c>
      <c r="Q45" s="397"/>
      <c r="R45" s="406"/>
      <c r="S45" s="397"/>
      <c r="T45" s="397">
        <v>0</v>
      </c>
      <c r="U45" s="397">
        <v>0</v>
      </c>
      <c r="V45" s="78"/>
    </row>
    <row r="46" spans="1:22" s="7" customFormat="1" ht="36" customHeight="1">
      <c r="A46" s="412" t="s">
        <v>167</v>
      </c>
      <c r="B46" s="400">
        <v>2400</v>
      </c>
      <c r="C46" s="397">
        <f t="shared" si="12"/>
        <v>0</v>
      </c>
      <c r="D46" s="397">
        <f t="shared" si="2"/>
        <v>0</v>
      </c>
      <c r="E46" s="397">
        <f>E47+E48</f>
        <v>0</v>
      </c>
      <c r="F46" s="397">
        <f>F47+F48</f>
        <v>0</v>
      </c>
      <c r="G46" s="397">
        <f>G47+G48</f>
        <v>0</v>
      </c>
      <c r="H46" s="397">
        <f>H47+H48</f>
        <v>0</v>
      </c>
      <c r="I46" s="397">
        <f>I47+I48</f>
        <v>0</v>
      </c>
      <c r="J46" s="397">
        <v>0</v>
      </c>
      <c r="K46" s="397">
        <v>0</v>
      </c>
      <c r="L46" s="397">
        <v>0</v>
      </c>
      <c r="M46" s="397" t="e">
        <f>SUM(N46,#REF!,#REF!)</f>
        <v>#REF!</v>
      </c>
      <c r="N46" s="397">
        <f t="shared" si="13"/>
        <v>0</v>
      </c>
      <c r="O46" s="397">
        <f aca="true" t="shared" si="16" ref="O46:U46">O47+O48</f>
        <v>0</v>
      </c>
      <c r="P46" s="397">
        <f t="shared" si="16"/>
        <v>0</v>
      </c>
      <c r="Q46" s="397">
        <f t="shared" si="16"/>
        <v>0</v>
      </c>
      <c r="R46" s="397">
        <f t="shared" si="16"/>
        <v>0</v>
      </c>
      <c r="S46" s="397">
        <f t="shared" si="16"/>
        <v>0</v>
      </c>
      <c r="T46" s="397">
        <f t="shared" si="16"/>
        <v>0</v>
      </c>
      <c r="U46" s="397">
        <f t="shared" si="16"/>
        <v>0</v>
      </c>
      <c r="V46" s="76">
        <v>1200</v>
      </c>
    </row>
    <row r="47" spans="1:22" s="7" customFormat="1" ht="36" customHeight="1">
      <c r="A47" s="413" t="s">
        <v>135</v>
      </c>
      <c r="B47" s="414">
        <v>2410</v>
      </c>
      <c r="C47" s="397">
        <f t="shared" si="12"/>
        <v>0</v>
      </c>
      <c r="D47" s="397">
        <f t="shared" si="2"/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/>
      <c r="K47" s="397"/>
      <c r="L47" s="397"/>
      <c r="M47" s="397"/>
      <c r="N47" s="397">
        <f t="shared" si="13"/>
        <v>0</v>
      </c>
      <c r="O47" s="397">
        <v>0</v>
      </c>
      <c r="P47" s="397">
        <v>0</v>
      </c>
      <c r="Q47" s="397">
        <v>0</v>
      </c>
      <c r="R47" s="397">
        <v>0</v>
      </c>
      <c r="S47" s="397">
        <v>0</v>
      </c>
      <c r="T47" s="397">
        <v>0</v>
      </c>
      <c r="U47" s="397">
        <v>0</v>
      </c>
      <c r="V47" s="76"/>
    </row>
    <row r="48" spans="1:22" s="7" customFormat="1" ht="36" customHeight="1">
      <c r="A48" s="413" t="s">
        <v>136</v>
      </c>
      <c r="B48" s="414">
        <v>2420</v>
      </c>
      <c r="C48" s="397">
        <f t="shared" si="12"/>
        <v>0</v>
      </c>
      <c r="D48" s="397">
        <f t="shared" si="2"/>
        <v>0</v>
      </c>
      <c r="E48" s="397">
        <v>0</v>
      </c>
      <c r="F48" s="397">
        <v>0</v>
      </c>
      <c r="G48" s="397">
        <v>0</v>
      </c>
      <c r="H48" s="397">
        <v>0</v>
      </c>
      <c r="I48" s="397">
        <v>0</v>
      </c>
      <c r="J48" s="397"/>
      <c r="K48" s="397"/>
      <c r="L48" s="397"/>
      <c r="M48" s="397"/>
      <c r="N48" s="397">
        <f t="shared" si="13"/>
        <v>0</v>
      </c>
      <c r="O48" s="397">
        <v>0</v>
      </c>
      <c r="P48" s="397">
        <v>0</v>
      </c>
      <c r="Q48" s="397">
        <v>0</v>
      </c>
      <c r="R48" s="397">
        <v>0</v>
      </c>
      <c r="S48" s="397">
        <v>0</v>
      </c>
      <c r="T48" s="397">
        <v>0</v>
      </c>
      <c r="U48" s="397">
        <v>0</v>
      </c>
      <c r="V48" s="299">
        <v>0</v>
      </c>
    </row>
    <row r="49" spans="1:22" s="8" customFormat="1" ht="26.25" customHeight="1">
      <c r="A49" s="412" t="s">
        <v>141</v>
      </c>
      <c r="B49" s="400">
        <v>2600</v>
      </c>
      <c r="C49" s="397">
        <f t="shared" si="12"/>
        <v>0</v>
      </c>
      <c r="D49" s="397">
        <f t="shared" si="2"/>
        <v>0</v>
      </c>
      <c r="E49" s="397">
        <f>E50+E51+E51</f>
        <v>0</v>
      </c>
      <c r="F49" s="397">
        <f>F50+F51+F51</f>
        <v>0</v>
      </c>
      <c r="G49" s="397">
        <f>G50+G51+G51</f>
        <v>0</v>
      </c>
      <c r="H49" s="397">
        <f>H50+H51+H51</f>
        <v>0</v>
      </c>
      <c r="I49" s="397">
        <f>I50+I51+I51</f>
        <v>0</v>
      </c>
      <c r="J49" s="397">
        <f>SUM(J50,J51,J53,J54)</f>
        <v>0</v>
      </c>
      <c r="K49" s="397">
        <f>SUM(K50,K51,K53,K54)</f>
        <v>0</v>
      </c>
      <c r="L49" s="397">
        <f>SUM(L50,L51,L53,L54)</f>
        <v>0</v>
      </c>
      <c r="M49" s="397">
        <f>SUM(M50,M51,M53,M54)</f>
        <v>0</v>
      </c>
      <c r="N49" s="397">
        <f t="shared" si="13"/>
        <v>0</v>
      </c>
      <c r="O49" s="397">
        <f aca="true" t="shared" si="17" ref="O49:U49">O50+O51+O51</f>
        <v>0</v>
      </c>
      <c r="P49" s="397">
        <f t="shared" si="17"/>
        <v>0</v>
      </c>
      <c r="Q49" s="397">
        <f t="shared" si="17"/>
        <v>0</v>
      </c>
      <c r="R49" s="397">
        <f t="shared" si="17"/>
        <v>0</v>
      </c>
      <c r="S49" s="397">
        <f t="shared" si="17"/>
        <v>0</v>
      </c>
      <c r="T49" s="397">
        <f t="shared" si="17"/>
        <v>0</v>
      </c>
      <c r="U49" s="397">
        <f t="shared" si="17"/>
        <v>0</v>
      </c>
      <c r="V49" s="299">
        <f>V50+V51+V51</f>
        <v>3950</v>
      </c>
    </row>
    <row r="50" spans="1:22" s="8" customFormat="1" ht="58.5" customHeight="1">
      <c r="A50" s="409" t="s">
        <v>11</v>
      </c>
      <c r="B50" s="410">
        <v>2610</v>
      </c>
      <c r="C50" s="397">
        <f t="shared" si="12"/>
        <v>0</v>
      </c>
      <c r="D50" s="397">
        <f t="shared" si="2"/>
        <v>0</v>
      </c>
      <c r="E50" s="397">
        <v>0</v>
      </c>
      <c r="F50" s="397">
        <v>0</v>
      </c>
      <c r="G50" s="397">
        <v>0</v>
      </c>
      <c r="H50" s="397">
        <v>0</v>
      </c>
      <c r="I50" s="397">
        <v>0</v>
      </c>
      <c r="J50" s="397"/>
      <c r="K50" s="397"/>
      <c r="L50" s="397"/>
      <c r="M50" s="397"/>
      <c r="N50" s="397">
        <f t="shared" si="13"/>
        <v>0</v>
      </c>
      <c r="O50" s="397">
        <v>0</v>
      </c>
      <c r="P50" s="397">
        <v>0</v>
      </c>
      <c r="Q50" s="397">
        <v>0</v>
      </c>
      <c r="R50" s="397"/>
      <c r="S50" s="397">
        <f>SUM(-R50,C50)</f>
        <v>0</v>
      </c>
      <c r="T50" s="397">
        <v>0</v>
      </c>
      <c r="U50" s="397">
        <v>0</v>
      </c>
      <c r="V50" s="77">
        <v>1310</v>
      </c>
    </row>
    <row r="51" spans="1:22" s="7" customFormat="1" ht="54" customHeight="1">
      <c r="A51" s="415" t="s">
        <v>12</v>
      </c>
      <c r="B51" s="410">
        <v>2620</v>
      </c>
      <c r="C51" s="397">
        <f t="shared" si="12"/>
        <v>0</v>
      </c>
      <c r="D51" s="397">
        <f t="shared" si="2"/>
        <v>0</v>
      </c>
      <c r="E51" s="397">
        <v>0</v>
      </c>
      <c r="F51" s="397">
        <v>0</v>
      </c>
      <c r="G51" s="397">
        <v>0</v>
      </c>
      <c r="H51" s="397">
        <v>0</v>
      </c>
      <c r="I51" s="397">
        <v>0</v>
      </c>
      <c r="J51" s="397"/>
      <c r="K51" s="397"/>
      <c r="L51" s="397"/>
      <c r="M51" s="397"/>
      <c r="N51" s="397">
        <f t="shared" si="13"/>
        <v>0</v>
      </c>
      <c r="O51" s="397">
        <v>0</v>
      </c>
      <c r="P51" s="397">
        <v>0</v>
      </c>
      <c r="Q51" s="397">
        <v>0</v>
      </c>
      <c r="R51" s="397"/>
      <c r="S51" s="397">
        <f>SUM(-R51,C51)</f>
        <v>0</v>
      </c>
      <c r="T51" s="397">
        <v>0</v>
      </c>
      <c r="U51" s="397">
        <v>0</v>
      </c>
      <c r="V51" s="77">
        <v>1320</v>
      </c>
    </row>
    <row r="52" spans="1:22" s="7" customFormat="1" ht="42" customHeight="1">
      <c r="A52" s="416" t="s">
        <v>137</v>
      </c>
      <c r="B52" s="410">
        <v>2630</v>
      </c>
      <c r="C52" s="397">
        <f>D52+N52</f>
        <v>0</v>
      </c>
      <c r="D52" s="397">
        <f>E52+F52+G52+H52+I52</f>
        <v>0</v>
      </c>
      <c r="E52" s="397">
        <v>0</v>
      </c>
      <c r="F52" s="397">
        <v>0</v>
      </c>
      <c r="G52" s="397">
        <v>0</v>
      </c>
      <c r="H52" s="397">
        <v>0</v>
      </c>
      <c r="I52" s="397">
        <v>0</v>
      </c>
      <c r="J52" s="397"/>
      <c r="K52" s="397"/>
      <c r="L52" s="397"/>
      <c r="M52" s="397"/>
      <c r="N52" s="397">
        <f>O52+P52+T52+U52</f>
        <v>0</v>
      </c>
      <c r="O52" s="397">
        <v>0</v>
      </c>
      <c r="P52" s="397">
        <v>0</v>
      </c>
      <c r="Q52" s="397">
        <v>0</v>
      </c>
      <c r="R52" s="397"/>
      <c r="S52" s="397">
        <f>SUM(-R52,C52)</f>
        <v>0</v>
      </c>
      <c r="T52" s="397">
        <v>0</v>
      </c>
      <c r="U52" s="397">
        <v>0</v>
      </c>
      <c r="V52" s="77"/>
    </row>
    <row r="53" spans="1:22" s="7" customFormat="1" ht="26.25" customHeight="1">
      <c r="A53" s="417" t="s">
        <v>142</v>
      </c>
      <c r="B53" s="407">
        <v>2700</v>
      </c>
      <c r="C53" s="397">
        <f t="shared" si="12"/>
        <v>59436</v>
      </c>
      <c r="D53" s="397">
        <f t="shared" si="2"/>
        <v>15000</v>
      </c>
      <c r="E53" s="397">
        <f>E54+E55+E56</f>
        <v>15000</v>
      </c>
      <c r="F53" s="397">
        <f>F54+F55+F56</f>
        <v>0</v>
      </c>
      <c r="G53" s="397">
        <f>G54+G55+G56</f>
        <v>0</v>
      </c>
      <c r="H53" s="397">
        <f>H54+H55+H56</f>
        <v>0</v>
      </c>
      <c r="I53" s="397">
        <f>I54+I55+I56</f>
        <v>0</v>
      </c>
      <c r="J53" s="397">
        <f>SUM(J54,J55,J56)</f>
        <v>0</v>
      </c>
      <c r="K53" s="397">
        <f>SUM(K54,K55,K56)</f>
        <v>0</v>
      </c>
      <c r="L53" s="397">
        <f>SUM(L54,L55,L56)</f>
        <v>0</v>
      </c>
      <c r="M53" s="397">
        <f>SUM(M54,M55,M56)</f>
        <v>0</v>
      </c>
      <c r="N53" s="397">
        <f t="shared" si="13"/>
        <v>44436</v>
      </c>
      <c r="O53" s="397">
        <f aca="true" t="shared" si="18" ref="O53:U53">O54+O55+O56</f>
        <v>0</v>
      </c>
      <c r="P53" s="397">
        <f t="shared" si="18"/>
        <v>44436</v>
      </c>
      <c r="Q53" s="397">
        <f t="shared" si="18"/>
        <v>0</v>
      </c>
      <c r="R53" s="397">
        <f t="shared" si="18"/>
        <v>0</v>
      </c>
      <c r="S53" s="397">
        <f t="shared" si="18"/>
        <v>0</v>
      </c>
      <c r="T53" s="397">
        <f t="shared" si="18"/>
        <v>0</v>
      </c>
      <c r="U53" s="397">
        <f t="shared" si="18"/>
        <v>0</v>
      </c>
      <c r="V53" s="77">
        <v>1340</v>
      </c>
    </row>
    <row r="54" spans="1:22" s="32" customFormat="1" ht="26.25" customHeight="1">
      <c r="A54" s="399" t="s">
        <v>13</v>
      </c>
      <c r="B54" s="404">
        <v>2710</v>
      </c>
      <c r="C54" s="397">
        <f t="shared" si="12"/>
        <v>0</v>
      </c>
      <c r="D54" s="397">
        <f t="shared" si="2"/>
        <v>0</v>
      </c>
      <c r="E54" s="397">
        <v>0</v>
      </c>
      <c r="F54" s="397">
        <v>0</v>
      </c>
      <c r="G54" s="397">
        <v>0</v>
      </c>
      <c r="H54" s="397">
        <v>0</v>
      </c>
      <c r="I54" s="397">
        <v>0</v>
      </c>
      <c r="J54" s="397"/>
      <c r="K54" s="397"/>
      <c r="L54" s="397"/>
      <c r="M54" s="397"/>
      <c r="N54" s="397">
        <f t="shared" si="13"/>
        <v>0</v>
      </c>
      <c r="O54" s="397">
        <v>0</v>
      </c>
      <c r="P54" s="397">
        <v>0</v>
      </c>
      <c r="Q54" s="397"/>
      <c r="R54" s="406"/>
      <c r="S54" s="397"/>
      <c r="T54" s="397">
        <v>0</v>
      </c>
      <c r="U54" s="397">
        <v>0</v>
      </c>
      <c r="V54" s="75">
        <v>1341</v>
      </c>
    </row>
    <row r="55" spans="1:22" s="5" customFormat="1" ht="26.25" customHeight="1">
      <c r="A55" s="403" t="s">
        <v>14</v>
      </c>
      <c r="B55" s="404">
        <v>2720</v>
      </c>
      <c r="C55" s="397">
        <f t="shared" si="12"/>
        <v>24436</v>
      </c>
      <c r="D55" s="397">
        <f t="shared" si="2"/>
        <v>0</v>
      </c>
      <c r="E55" s="397">
        <v>0</v>
      </c>
      <c r="F55" s="397">
        <v>0</v>
      </c>
      <c r="G55" s="397">
        <v>0</v>
      </c>
      <c r="H55" s="397">
        <v>0</v>
      </c>
      <c r="I55" s="397">
        <v>0</v>
      </c>
      <c r="J55" s="397"/>
      <c r="K55" s="397"/>
      <c r="L55" s="397"/>
      <c r="M55" s="397"/>
      <c r="N55" s="397">
        <f t="shared" si="13"/>
        <v>24436</v>
      </c>
      <c r="O55" s="397">
        <v>0</v>
      </c>
      <c r="P55" s="397">
        <v>24436</v>
      </c>
      <c r="Q55" s="397"/>
      <c r="R55" s="406"/>
      <c r="S55" s="397"/>
      <c r="T55" s="397">
        <v>0</v>
      </c>
      <c r="U55" s="397">
        <v>0</v>
      </c>
      <c r="V55" s="75">
        <v>1342</v>
      </c>
    </row>
    <row r="56" spans="1:22" s="5" customFormat="1" ht="27" customHeight="1">
      <c r="A56" s="399" t="s">
        <v>144</v>
      </c>
      <c r="B56" s="404">
        <v>2730</v>
      </c>
      <c r="C56" s="397">
        <f t="shared" si="12"/>
        <v>35000</v>
      </c>
      <c r="D56" s="397">
        <f t="shared" si="2"/>
        <v>15000</v>
      </c>
      <c r="E56" s="397">
        <v>15000</v>
      </c>
      <c r="F56" s="397">
        <v>0</v>
      </c>
      <c r="G56" s="397">
        <v>0</v>
      </c>
      <c r="H56" s="397">
        <v>0</v>
      </c>
      <c r="I56" s="397">
        <v>0</v>
      </c>
      <c r="J56" s="397"/>
      <c r="K56" s="397"/>
      <c r="L56" s="397"/>
      <c r="M56" s="397"/>
      <c r="N56" s="397">
        <f t="shared" si="13"/>
        <v>20000</v>
      </c>
      <c r="O56" s="397">
        <v>0</v>
      </c>
      <c r="P56" s="397">
        <v>20000</v>
      </c>
      <c r="Q56" s="397"/>
      <c r="R56" s="406"/>
      <c r="S56" s="397"/>
      <c r="T56" s="397">
        <v>0</v>
      </c>
      <c r="U56" s="397">
        <v>0</v>
      </c>
      <c r="V56" s="75">
        <v>1343</v>
      </c>
    </row>
    <row r="57" spans="1:22" s="6" customFormat="1" ht="26.25" customHeight="1">
      <c r="A57" s="402" t="s">
        <v>168</v>
      </c>
      <c r="B57" s="407">
        <v>2800</v>
      </c>
      <c r="C57" s="397">
        <f t="shared" si="12"/>
        <v>690375</v>
      </c>
      <c r="D57" s="397">
        <f t="shared" si="2"/>
        <v>690375</v>
      </c>
      <c r="E57" s="397">
        <v>245399</v>
      </c>
      <c r="F57" s="397">
        <v>79506</v>
      </c>
      <c r="G57" s="397">
        <v>304470</v>
      </c>
      <c r="H57" s="397">
        <v>60000</v>
      </c>
      <c r="I57" s="397">
        <v>1000</v>
      </c>
      <c r="J57" s="397"/>
      <c r="K57" s="397"/>
      <c r="L57" s="397"/>
      <c r="M57" s="397"/>
      <c r="N57" s="397">
        <f t="shared" si="13"/>
        <v>0</v>
      </c>
      <c r="O57" s="397">
        <v>0</v>
      </c>
      <c r="P57" s="397">
        <v>0</v>
      </c>
      <c r="Q57" s="397"/>
      <c r="R57" s="406"/>
      <c r="S57" s="397"/>
      <c r="T57" s="397">
        <v>0</v>
      </c>
      <c r="U57" s="397">
        <v>0</v>
      </c>
      <c r="V57" s="77">
        <v>1350</v>
      </c>
    </row>
    <row r="58" spans="1:22" s="6" customFormat="1" ht="26.25" customHeight="1">
      <c r="A58" s="395" t="s">
        <v>43</v>
      </c>
      <c r="B58" s="400">
        <v>3000</v>
      </c>
      <c r="C58" s="418">
        <f t="shared" si="12"/>
        <v>828339</v>
      </c>
      <c r="D58" s="397">
        <f>E58+F58+G58+H58+I58</f>
        <v>652413</v>
      </c>
      <c r="E58" s="397">
        <f>E59+E75</f>
        <v>362100</v>
      </c>
      <c r="F58" s="397">
        <f>F59+F75</f>
        <v>0</v>
      </c>
      <c r="G58" s="397">
        <f>G59+G75</f>
        <v>200000</v>
      </c>
      <c r="H58" s="397">
        <f>H59+H75</f>
        <v>4700</v>
      </c>
      <c r="I58" s="397">
        <f>I59+I75</f>
        <v>85613</v>
      </c>
      <c r="J58" s="397" t="e">
        <f>SUM(J59,J73,J74,J75)</f>
        <v>#REF!</v>
      </c>
      <c r="K58" s="397" t="e">
        <f>SUM(K59,K73,K74,K75)</f>
        <v>#REF!</v>
      </c>
      <c r="L58" s="397" t="e">
        <f>SUM(L59,L73,L74,L75)</f>
        <v>#REF!</v>
      </c>
      <c r="M58" s="397" t="e">
        <f>SUM(M59,M73,M74,M75)</f>
        <v>#REF!</v>
      </c>
      <c r="N58" s="397">
        <f t="shared" si="13"/>
        <v>175926</v>
      </c>
      <c r="O58" s="397">
        <f aca="true" t="shared" si="19" ref="O58:U58">O59+O75</f>
        <v>175926</v>
      </c>
      <c r="P58" s="397">
        <f t="shared" si="19"/>
        <v>0</v>
      </c>
      <c r="Q58" s="397">
        <f t="shared" si="19"/>
        <v>0</v>
      </c>
      <c r="R58" s="397">
        <f t="shared" si="19"/>
        <v>0</v>
      </c>
      <c r="S58" s="397">
        <f t="shared" si="19"/>
        <v>0</v>
      </c>
      <c r="T58" s="397">
        <f t="shared" si="19"/>
        <v>0</v>
      </c>
      <c r="U58" s="397">
        <f t="shared" si="19"/>
        <v>0</v>
      </c>
      <c r="V58" s="76">
        <v>2000</v>
      </c>
    </row>
    <row r="59" spans="1:22" s="7" customFormat="1" ht="26.25" customHeight="1">
      <c r="A59" s="395" t="s">
        <v>15</v>
      </c>
      <c r="B59" s="400">
        <v>3100</v>
      </c>
      <c r="C59" s="397">
        <f t="shared" si="12"/>
        <v>828339</v>
      </c>
      <c r="D59" s="397">
        <f t="shared" si="2"/>
        <v>652413</v>
      </c>
      <c r="E59" s="397">
        <f>E60+E62+E65+E73+E74</f>
        <v>362100</v>
      </c>
      <c r="F59" s="397">
        <f>F60+F62+F65+F73+F74</f>
        <v>0</v>
      </c>
      <c r="G59" s="397">
        <f>G60+G62+G65+G73+G74</f>
        <v>200000</v>
      </c>
      <c r="H59" s="397">
        <f>H60+H62+H65+H73+H74</f>
        <v>4700</v>
      </c>
      <c r="I59" s="397">
        <f>I60+I62+I65+I73+I74</f>
        <v>85613</v>
      </c>
      <c r="J59" s="397" t="e">
        <f>SUM(J60,J5583,J65)</f>
        <v>#REF!</v>
      </c>
      <c r="K59" s="397" t="e">
        <f>SUM(K60,K5583,K65)</f>
        <v>#REF!</v>
      </c>
      <c r="L59" s="397" t="e">
        <f>SUM(L60,L5583,L65)</f>
        <v>#REF!</v>
      </c>
      <c r="M59" s="397" t="e">
        <f>SUM(M60,M5583,M65)</f>
        <v>#REF!</v>
      </c>
      <c r="N59" s="397">
        <f t="shared" si="13"/>
        <v>175926</v>
      </c>
      <c r="O59" s="397">
        <f>O60+O62+O65</f>
        <v>175926</v>
      </c>
      <c r="P59" s="397">
        <f aca="true" t="shared" si="20" ref="P59:U59">P60+P62+P65+P73+P74</f>
        <v>0</v>
      </c>
      <c r="Q59" s="397">
        <f t="shared" si="20"/>
        <v>0</v>
      </c>
      <c r="R59" s="397">
        <f t="shared" si="20"/>
        <v>0</v>
      </c>
      <c r="S59" s="397">
        <f t="shared" si="20"/>
        <v>0</v>
      </c>
      <c r="T59" s="397">
        <f t="shared" si="20"/>
        <v>0</v>
      </c>
      <c r="U59" s="397">
        <f t="shared" si="20"/>
        <v>0</v>
      </c>
      <c r="V59" s="76">
        <v>2100</v>
      </c>
    </row>
    <row r="60" spans="1:22" s="8" customFormat="1" ht="39" customHeight="1" thickBot="1">
      <c r="A60" s="419" t="s">
        <v>16</v>
      </c>
      <c r="B60" s="410">
        <v>3110</v>
      </c>
      <c r="C60" s="397">
        <f t="shared" si="12"/>
        <v>586239</v>
      </c>
      <c r="D60" s="397">
        <f t="shared" si="2"/>
        <v>410313</v>
      </c>
      <c r="E60" s="397">
        <v>120000</v>
      </c>
      <c r="F60" s="397">
        <v>0</v>
      </c>
      <c r="G60" s="397">
        <v>200000</v>
      </c>
      <c r="H60" s="397">
        <v>4700</v>
      </c>
      <c r="I60" s="397">
        <v>85613</v>
      </c>
      <c r="J60" s="397"/>
      <c r="K60" s="397"/>
      <c r="L60" s="397"/>
      <c r="M60" s="397"/>
      <c r="N60" s="397">
        <f t="shared" si="13"/>
        <v>175926</v>
      </c>
      <c r="O60" s="397">
        <v>175926</v>
      </c>
      <c r="P60" s="397">
        <v>0</v>
      </c>
      <c r="Q60" s="397"/>
      <c r="R60" s="406"/>
      <c r="S60" s="397"/>
      <c r="T60" s="397">
        <v>0</v>
      </c>
      <c r="U60" s="397">
        <v>0</v>
      </c>
      <c r="V60" s="79">
        <v>2110</v>
      </c>
    </row>
    <row r="61" spans="1:22" s="8" customFormat="1" ht="19.5" customHeight="1" thickBot="1">
      <c r="A61" s="420">
        <v>1</v>
      </c>
      <c r="B61" s="421">
        <v>2</v>
      </c>
      <c r="C61" s="422">
        <v>3</v>
      </c>
      <c r="D61" s="422">
        <v>4</v>
      </c>
      <c r="E61" s="422">
        <v>5</v>
      </c>
      <c r="F61" s="422">
        <v>6</v>
      </c>
      <c r="G61" s="422">
        <v>7</v>
      </c>
      <c r="H61" s="422">
        <v>8</v>
      </c>
      <c r="I61" s="422">
        <v>9</v>
      </c>
      <c r="J61" s="422"/>
      <c r="K61" s="422"/>
      <c r="L61" s="422"/>
      <c r="M61" s="422"/>
      <c r="N61" s="422">
        <v>10</v>
      </c>
      <c r="O61" s="422">
        <v>11</v>
      </c>
      <c r="P61" s="422">
        <v>12</v>
      </c>
      <c r="Q61" s="422"/>
      <c r="R61" s="422"/>
      <c r="S61" s="422"/>
      <c r="T61" s="422">
        <v>13</v>
      </c>
      <c r="U61" s="422">
        <v>14</v>
      </c>
      <c r="V61" s="80"/>
    </row>
    <row r="62" spans="1:22" s="9" customFormat="1" ht="29.25" customHeight="1">
      <c r="A62" s="409" t="s">
        <v>17</v>
      </c>
      <c r="B62" s="410">
        <v>3120</v>
      </c>
      <c r="C62" s="397">
        <f t="shared" si="12"/>
        <v>0</v>
      </c>
      <c r="D62" s="397">
        <f t="shared" si="2"/>
        <v>0</v>
      </c>
      <c r="E62" s="397">
        <f>E63+E64</f>
        <v>0</v>
      </c>
      <c r="F62" s="397">
        <f>F63+F64</f>
        <v>0</v>
      </c>
      <c r="G62" s="397">
        <f>G63+G64</f>
        <v>0</v>
      </c>
      <c r="H62" s="397">
        <f>H63+H64</f>
        <v>0</v>
      </c>
      <c r="I62" s="397">
        <f>I63+I64</f>
        <v>0</v>
      </c>
      <c r="J62" s="397"/>
      <c r="K62" s="397"/>
      <c r="L62" s="397"/>
      <c r="M62" s="397"/>
      <c r="N62" s="397">
        <f t="shared" si="13"/>
        <v>0</v>
      </c>
      <c r="O62" s="397">
        <f aca="true" t="shared" si="21" ref="O62:U62">O63+O64</f>
        <v>0</v>
      </c>
      <c r="P62" s="397">
        <f t="shared" si="21"/>
        <v>0</v>
      </c>
      <c r="Q62" s="397">
        <f t="shared" si="21"/>
        <v>0</v>
      </c>
      <c r="R62" s="397">
        <f t="shared" si="21"/>
        <v>0</v>
      </c>
      <c r="S62" s="397">
        <f t="shared" si="21"/>
        <v>0</v>
      </c>
      <c r="T62" s="397">
        <f t="shared" si="21"/>
        <v>0</v>
      </c>
      <c r="U62" s="397">
        <f t="shared" si="21"/>
        <v>0</v>
      </c>
      <c r="V62" s="78">
        <v>2120</v>
      </c>
    </row>
    <row r="63" spans="1:22" s="32" customFormat="1" ht="36.75" customHeight="1">
      <c r="A63" s="423" t="s">
        <v>145</v>
      </c>
      <c r="B63" s="404">
        <v>3121</v>
      </c>
      <c r="C63" s="397">
        <f t="shared" si="12"/>
        <v>0</v>
      </c>
      <c r="D63" s="397">
        <f t="shared" si="2"/>
        <v>0</v>
      </c>
      <c r="E63" s="397">
        <v>0</v>
      </c>
      <c r="F63" s="397">
        <v>0</v>
      </c>
      <c r="G63" s="397">
        <v>0</v>
      </c>
      <c r="H63" s="397">
        <v>0</v>
      </c>
      <c r="I63" s="397">
        <v>0</v>
      </c>
      <c r="J63" s="397"/>
      <c r="K63" s="397"/>
      <c r="L63" s="397"/>
      <c r="M63" s="397"/>
      <c r="N63" s="397">
        <f t="shared" si="13"/>
        <v>0</v>
      </c>
      <c r="O63" s="397">
        <v>0</v>
      </c>
      <c r="P63" s="397">
        <v>0</v>
      </c>
      <c r="Q63" s="397">
        <v>0</v>
      </c>
      <c r="R63" s="397"/>
      <c r="S63" s="397">
        <f>SUM(-R63,C63)</f>
        <v>0</v>
      </c>
      <c r="T63" s="397">
        <v>0</v>
      </c>
      <c r="U63" s="397">
        <v>0</v>
      </c>
      <c r="V63" s="75">
        <v>2121</v>
      </c>
    </row>
    <row r="64" spans="1:22" s="5" customFormat="1" ht="33.75" customHeight="1">
      <c r="A64" s="423" t="s">
        <v>146</v>
      </c>
      <c r="B64" s="404">
        <v>3122</v>
      </c>
      <c r="C64" s="397">
        <f t="shared" si="12"/>
        <v>0</v>
      </c>
      <c r="D64" s="397">
        <f t="shared" si="2"/>
        <v>0</v>
      </c>
      <c r="E64" s="397">
        <v>0</v>
      </c>
      <c r="F64" s="397">
        <v>0</v>
      </c>
      <c r="G64" s="397">
        <v>0</v>
      </c>
      <c r="H64" s="397">
        <v>0</v>
      </c>
      <c r="I64" s="397">
        <v>0</v>
      </c>
      <c r="J64" s="397"/>
      <c r="K64" s="397"/>
      <c r="L64" s="397"/>
      <c r="M64" s="397"/>
      <c r="N64" s="397">
        <f t="shared" si="13"/>
        <v>0</v>
      </c>
      <c r="O64" s="397">
        <v>0</v>
      </c>
      <c r="P64" s="397">
        <v>0</v>
      </c>
      <c r="Q64" s="397">
        <v>0</v>
      </c>
      <c r="R64" s="406"/>
      <c r="S64" s="397">
        <f>SUM(-R64,C64)</f>
        <v>0</v>
      </c>
      <c r="T64" s="397">
        <v>0</v>
      </c>
      <c r="U64" s="397">
        <v>0</v>
      </c>
      <c r="V64" s="81">
        <v>2123</v>
      </c>
    </row>
    <row r="65" spans="1:22" s="7" customFormat="1" ht="30.75" customHeight="1">
      <c r="A65" s="409" t="s">
        <v>68</v>
      </c>
      <c r="B65" s="410">
        <v>3130</v>
      </c>
      <c r="C65" s="397">
        <f t="shared" si="12"/>
        <v>5000</v>
      </c>
      <c r="D65" s="397">
        <f>E65+F65+G65+H65+I65</f>
        <v>5000</v>
      </c>
      <c r="E65" s="397">
        <f>E66+E67</f>
        <v>5000</v>
      </c>
      <c r="F65" s="397">
        <f>F66+F67</f>
        <v>0</v>
      </c>
      <c r="G65" s="397">
        <f>G66+G67</f>
        <v>0</v>
      </c>
      <c r="H65" s="397">
        <f>H66+H67</f>
        <v>0</v>
      </c>
      <c r="I65" s="397">
        <f>I66+I67</f>
        <v>0</v>
      </c>
      <c r="J65" s="397" t="e">
        <f>SUM(J66,#REF!,J67,J68)</f>
        <v>#REF!</v>
      </c>
      <c r="K65" s="397" t="e">
        <f>SUM(K66,#REF!,K67,K68)</f>
        <v>#REF!</v>
      </c>
      <c r="L65" s="397" t="e">
        <f>SUM(L66,#REF!,L67,L68)</f>
        <v>#REF!</v>
      </c>
      <c r="M65" s="397" t="e">
        <f>SUM(M66,#REF!,M67,M68)</f>
        <v>#REF!</v>
      </c>
      <c r="N65" s="397">
        <f>O65+P65+T65+U65</f>
        <v>0</v>
      </c>
      <c r="O65" s="397">
        <f>O66+O67</f>
        <v>0</v>
      </c>
      <c r="P65" s="397">
        <f aca="true" t="shared" si="22" ref="P65:U65">P66+P67</f>
        <v>0</v>
      </c>
      <c r="Q65" s="397">
        <f t="shared" si="22"/>
        <v>0</v>
      </c>
      <c r="R65" s="397">
        <f t="shared" si="22"/>
        <v>0</v>
      </c>
      <c r="S65" s="397">
        <f t="shared" si="22"/>
        <v>0</v>
      </c>
      <c r="T65" s="397">
        <f t="shared" si="22"/>
        <v>0</v>
      </c>
      <c r="U65" s="397">
        <f t="shared" si="22"/>
        <v>0</v>
      </c>
      <c r="V65" s="82">
        <v>2130</v>
      </c>
    </row>
    <row r="66" spans="1:22" s="5" customFormat="1" ht="31.5" customHeight="1">
      <c r="A66" s="399" t="s">
        <v>83</v>
      </c>
      <c r="B66" s="404">
        <v>3131</v>
      </c>
      <c r="C66" s="397">
        <f t="shared" si="12"/>
        <v>0</v>
      </c>
      <c r="D66" s="397">
        <f aca="true" t="shared" si="23" ref="D66:D94">E66+F66+G66+H66+I66</f>
        <v>0</v>
      </c>
      <c r="E66" s="397">
        <v>0</v>
      </c>
      <c r="F66" s="397">
        <v>0</v>
      </c>
      <c r="G66" s="397">
        <v>0</v>
      </c>
      <c r="H66" s="397">
        <v>0</v>
      </c>
      <c r="I66" s="397">
        <v>0</v>
      </c>
      <c r="J66" s="397">
        <v>45746</v>
      </c>
      <c r="K66" s="397"/>
      <c r="L66" s="397"/>
      <c r="M66" s="397"/>
      <c r="N66" s="397">
        <f aca="true" t="shared" si="24" ref="N66:N94">O66+P66+T66+U66</f>
        <v>0</v>
      </c>
      <c r="O66" s="397">
        <v>0</v>
      </c>
      <c r="P66" s="397">
        <v>0</v>
      </c>
      <c r="Q66" s="397"/>
      <c r="R66" s="406"/>
      <c r="S66" s="397"/>
      <c r="T66" s="397">
        <v>0</v>
      </c>
      <c r="U66" s="397">
        <v>0</v>
      </c>
      <c r="V66" s="75">
        <v>2131</v>
      </c>
    </row>
    <row r="67" spans="1:22" s="5" customFormat="1" ht="24.75" customHeight="1">
      <c r="A67" s="424" t="s">
        <v>82</v>
      </c>
      <c r="B67" s="404">
        <v>3132</v>
      </c>
      <c r="C67" s="397">
        <f t="shared" si="12"/>
        <v>5000</v>
      </c>
      <c r="D67" s="397">
        <f t="shared" si="23"/>
        <v>5000</v>
      </c>
      <c r="E67" s="397">
        <v>5000</v>
      </c>
      <c r="F67" s="397">
        <v>0</v>
      </c>
      <c r="G67" s="397">
        <v>0</v>
      </c>
      <c r="H67" s="397">
        <v>0</v>
      </c>
      <c r="I67" s="397">
        <v>0</v>
      </c>
      <c r="J67" s="397"/>
      <c r="K67" s="397"/>
      <c r="L67" s="397"/>
      <c r="M67" s="397"/>
      <c r="N67" s="397">
        <f t="shared" si="24"/>
        <v>0</v>
      </c>
      <c r="O67" s="397">
        <v>0</v>
      </c>
      <c r="P67" s="397">
        <v>0</v>
      </c>
      <c r="Q67" s="397"/>
      <c r="R67" s="406"/>
      <c r="S67" s="397"/>
      <c r="T67" s="397">
        <v>0</v>
      </c>
      <c r="U67" s="397">
        <v>0</v>
      </c>
      <c r="V67" s="75">
        <v>2133</v>
      </c>
    </row>
    <row r="68" spans="1:22" s="5" customFormat="1" ht="22.5" customHeight="1" hidden="1">
      <c r="A68" s="425" t="s">
        <v>18</v>
      </c>
      <c r="B68" s="404">
        <v>2134</v>
      </c>
      <c r="C68" s="397">
        <f t="shared" si="12"/>
        <v>0</v>
      </c>
      <c r="D68" s="397">
        <f t="shared" si="23"/>
        <v>0</v>
      </c>
      <c r="E68" s="397"/>
      <c r="F68" s="397"/>
      <c r="G68" s="397"/>
      <c r="H68" s="397"/>
      <c r="I68" s="397"/>
      <c r="J68" s="397"/>
      <c r="K68" s="397"/>
      <c r="L68" s="397"/>
      <c r="M68" s="397"/>
      <c r="N68" s="397">
        <f t="shared" si="24"/>
        <v>0</v>
      </c>
      <c r="O68" s="397"/>
      <c r="P68" s="397"/>
      <c r="Q68" s="397"/>
      <c r="R68" s="406"/>
      <c r="S68" s="397"/>
      <c r="T68" s="397"/>
      <c r="U68" s="397"/>
      <c r="V68" s="75">
        <v>2134</v>
      </c>
    </row>
    <row r="69" spans="1:22" s="5" customFormat="1" ht="26.25" customHeight="1">
      <c r="A69" s="399" t="s">
        <v>80</v>
      </c>
      <c r="B69" s="404">
        <v>3140</v>
      </c>
      <c r="C69" s="397">
        <f t="shared" si="12"/>
        <v>0</v>
      </c>
      <c r="D69" s="397">
        <f t="shared" si="23"/>
        <v>0</v>
      </c>
      <c r="E69" s="397">
        <v>0</v>
      </c>
      <c r="F69" s="397">
        <v>0</v>
      </c>
      <c r="G69" s="397">
        <v>0</v>
      </c>
      <c r="H69" s="397">
        <v>0</v>
      </c>
      <c r="I69" s="397">
        <v>0</v>
      </c>
      <c r="J69" s="397"/>
      <c r="K69" s="397"/>
      <c r="L69" s="397"/>
      <c r="M69" s="397"/>
      <c r="N69" s="397"/>
      <c r="O69" s="397">
        <v>0</v>
      </c>
      <c r="P69" s="397">
        <v>0</v>
      </c>
      <c r="Q69" s="397"/>
      <c r="R69" s="406"/>
      <c r="S69" s="397"/>
      <c r="T69" s="397">
        <v>0</v>
      </c>
      <c r="U69" s="397">
        <v>0</v>
      </c>
      <c r="V69" s="75"/>
    </row>
    <row r="70" spans="1:22" s="5" customFormat="1" ht="36.75" customHeight="1">
      <c r="A70" s="399" t="s">
        <v>138</v>
      </c>
      <c r="B70" s="404">
        <v>3141</v>
      </c>
      <c r="C70" s="397">
        <f t="shared" si="12"/>
        <v>0</v>
      </c>
      <c r="D70" s="397">
        <f t="shared" si="23"/>
        <v>0</v>
      </c>
      <c r="E70" s="397">
        <v>0</v>
      </c>
      <c r="F70" s="397">
        <v>0</v>
      </c>
      <c r="G70" s="397">
        <v>0</v>
      </c>
      <c r="H70" s="397">
        <v>0</v>
      </c>
      <c r="I70" s="397">
        <v>0</v>
      </c>
      <c r="J70" s="397"/>
      <c r="K70" s="397"/>
      <c r="L70" s="397"/>
      <c r="M70" s="397"/>
      <c r="N70" s="397"/>
      <c r="O70" s="397">
        <v>0</v>
      </c>
      <c r="P70" s="397">
        <v>0</v>
      </c>
      <c r="Q70" s="397"/>
      <c r="R70" s="406"/>
      <c r="S70" s="397"/>
      <c r="T70" s="397">
        <v>0</v>
      </c>
      <c r="U70" s="397">
        <v>0</v>
      </c>
      <c r="V70" s="75"/>
    </row>
    <row r="71" spans="1:22" s="5" customFormat="1" ht="34.5" customHeight="1">
      <c r="A71" s="399" t="s">
        <v>139</v>
      </c>
      <c r="B71" s="404">
        <v>3142</v>
      </c>
      <c r="C71" s="397">
        <f t="shared" si="12"/>
        <v>0</v>
      </c>
      <c r="D71" s="397">
        <f t="shared" si="23"/>
        <v>0</v>
      </c>
      <c r="E71" s="397">
        <v>0</v>
      </c>
      <c r="F71" s="397">
        <v>0</v>
      </c>
      <c r="G71" s="397">
        <v>0</v>
      </c>
      <c r="H71" s="397">
        <v>0</v>
      </c>
      <c r="I71" s="397">
        <v>0</v>
      </c>
      <c r="J71" s="397"/>
      <c r="K71" s="397"/>
      <c r="L71" s="397"/>
      <c r="M71" s="397"/>
      <c r="N71" s="397"/>
      <c r="O71" s="397">
        <v>0</v>
      </c>
      <c r="P71" s="397">
        <v>0</v>
      </c>
      <c r="Q71" s="397"/>
      <c r="R71" s="406"/>
      <c r="S71" s="397"/>
      <c r="T71" s="397">
        <v>0</v>
      </c>
      <c r="U71" s="397">
        <v>0</v>
      </c>
      <c r="V71" s="75"/>
    </row>
    <row r="72" spans="1:22" s="5" customFormat="1" ht="34.5" customHeight="1">
      <c r="A72" s="399" t="s">
        <v>81</v>
      </c>
      <c r="B72" s="404">
        <v>3143</v>
      </c>
      <c r="C72" s="397">
        <f t="shared" si="12"/>
        <v>0</v>
      </c>
      <c r="D72" s="397">
        <f t="shared" si="23"/>
        <v>0</v>
      </c>
      <c r="E72" s="397">
        <v>0</v>
      </c>
      <c r="F72" s="397">
        <v>0</v>
      </c>
      <c r="G72" s="397">
        <v>0</v>
      </c>
      <c r="H72" s="397">
        <v>0</v>
      </c>
      <c r="I72" s="397">
        <v>0</v>
      </c>
      <c r="J72" s="397"/>
      <c r="K72" s="397"/>
      <c r="L72" s="397"/>
      <c r="M72" s="397"/>
      <c r="N72" s="397"/>
      <c r="O72" s="397">
        <v>0</v>
      </c>
      <c r="P72" s="397">
        <v>0</v>
      </c>
      <c r="Q72" s="397"/>
      <c r="R72" s="406"/>
      <c r="S72" s="397"/>
      <c r="T72" s="397">
        <v>0</v>
      </c>
      <c r="U72" s="397">
        <v>0</v>
      </c>
      <c r="V72" s="75"/>
    </row>
    <row r="73" spans="1:22" s="6" customFormat="1" ht="35.25" customHeight="1">
      <c r="A73" s="401" t="s">
        <v>19</v>
      </c>
      <c r="B73" s="414">
        <v>3150</v>
      </c>
      <c r="C73" s="397">
        <f t="shared" si="12"/>
        <v>0</v>
      </c>
      <c r="D73" s="397">
        <f t="shared" si="23"/>
        <v>0</v>
      </c>
      <c r="E73" s="397">
        <v>0</v>
      </c>
      <c r="F73" s="397">
        <v>0</v>
      </c>
      <c r="G73" s="397">
        <v>0</v>
      </c>
      <c r="H73" s="397">
        <v>0</v>
      </c>
      <c r="I73" s="397">
        <v>0</v>
      </c>
      <c r="J73" s="397"/>
      <c r="K73" s="397"/>
      <c r="L73" s="397"/>
      <c r="M73" s="397"/>
      <c r="N73" s="397">
        <f t="shared" si="24"/>
        <v>0</v>
      </c>
      <c r="O73" s="397">
        <v>0</v>
      </c>
      <c r="P73" s="397">
        <v>0</v>
      </c>
      <c r="Q73" s="397"/>
      <c r="R73" s="406"/>
      <c r="S73" s="397"/>
      <c r="T73" s="397">
        <v>0</v>
      </c>
      <c r="U73" s="397">
        <v>0</v>
      </c>
      <c r="V73" s="76">
        <v>2200</v>
      </c>
    </row>
    <row r="74" spans="1:22" s="7" customFormat="1" ht="32.25" customHeight="1">
      <c r="A74" s="401" t="s">
        <v>172</v>
      </c>
      <c r="B74" s="414">
        <v>3160</v>
      </c>
      <c r="C74" s="397">
        <f t="shared" si="12"/>
        <v>237100</v>
      </c>
      <c r="D74" s="397">
        <f t="shared" si="23"/>
        <v>237100</v>
      </c>
      <c r="E74" s="397">
        <v>237100</v>
      </c>
      <c r="F74" s="397">
        <v>0</v>
      </c>
      <c r="G74" s="397">
        <v>0</v>
      </c>
      <c r="H74" s="397">
        <v>0</v>
      </c>
      <c r="I74" s="397">
        <v>0</v>
      </c>
      <c r="J74" s="397"/>
      <c r="K74" s="397"/>
      <c r="L74" s="397"/>
      <c r="M74" s="397"/>
      <c r="N74" s="397">
        <f t="shared" si="24"/>
        <v>0</v>
      </c>
      <c r="O74" s="397">
        <v>0</v>
      </c>
      <c r="P74" s="397">
        <v>0</v>
      </c>
      <c r="Q74" s="397"/>
      <c r="R74" s="406"/>
      <c r="S74" s="397"/>
      <c r="T74" s="397">
        <v>0</v>
      </c>
      <c r="U74" s="397">
        <v>0</v>
      </c>
      <c r="V74" s="76">
        <v>2300</v>
      </c>
    </row>
    <row r="75" spans="1:22" s="6" customFormat="1" ht="24" customHeight="1">
      <c r="A75" s="412" t="s">
        <v>20</v>
      </c>
      <c r="B75" s="400">
        <v>3200</v>
      </c>
      <c r="C75" s="397">
        <f t="shared" si="12"/>
        <v>0</v>
      </c>
      <c r="D75" s="397">
        <f t="shared" si="23"/>
        <v>0</v>
      </c>
      <c r="E75" s="397">
        <f>E76+E77+E78+E79</f>
        <v>0</v>
      </c>
      <c r="F75" s="397">
        <f>F76+F77+F78+F79</f>
        <v>0</v>
      </c>
      <c r="G75" s="397">
        <f>G76+G77+G78+G79</f>
        <v>0</v>
      </c>
      <c r="H75" s="397">
        <f>H76+H77+H78+H79</f>
        <v>0</v>
      </c>
      <c r="I75" s="397">
        <f>I76+I77+I78+I79</f>
        <v>0</v>
      </c>
      <c r="J75" s="397"/>
      <c r="K75" s="397"/>
      <c r="L75" s="397"/>
      <c r="M75" s="397"/>
      <c r="N75" s="397">
        <f t="shared" si="24"/>
        <v>0</v>
      </c>
      <c r="O75" s="397">
        <f>O76+O77+O78+O79</f>
        <v>0</v>
      </c>
      <c r="P75" s="397">
        <f aca="true" t="shared" si="25" ref="P75:U75">P76+P77+P78+P79</f>
        <v>0</v>
      </c>
      <c r="Q75" s="397">
        <f t="shared" si="25"/>
        <v>0</v>
      </c>
      <c r="R75" s="397">
        <f t="shared" si="25"/>
        <v>0</v>
      </c>
      <c r="S75" s="397">
        <f t="shared" si="25"/>
        <v>0</v>
      </c>
      <c r="T75" s="397">
        <f t="shared" si="25"/>
        <v>0</v>
      </c>
      <c r="U75" s="397">
        <f t="shared" si="25"/>
        <v>0</v>
      </c>
      <c r="V75" s="76">
        <v>2400</v>
      </c>
    </row>
    <row r="76" spans="1:22" s="5" customFormat="1" ht="33.75" customHeight="1">
      <c r="A76" s="399" t="s">
        <v>21</v>
      </c>
      <c r="B76" s="404">
        <v>3210</v>
      </c>
      <c r="C76" s="397">
        <f t="shared" si="12"/>
        <v>0</v>
      </c>
      <c r="D76" s="397">
        <f t="shared" si="23"/>
        <v>0</v>
      </c>
      <c r="E76" s="397">
        <v>0</v>
      </c>
      <c r="F76" s="397">
        <v>0</v>
      </c>
      <c r="G76" s="397">
        <v>0</v>
      </c>
      <c r="H76" s="397">
        <v>0</v>
      </c>
      <c r="I76" s="397">
        <v>0</v>
      </c>
      <c r="J76" s="397"/>
      <c r="K76" s="397"/>
      <c r="L76" s="397"/>
      <c r="M76" s="397"/>
      <c r="N76" s="397">
        <f t="shared" si="24"/>
        <v>0</v>
      </c>
      <c r="O76" s="397">
        <v>0</v>
      </c>
      <c r="P76" s="397">
        <v>0</v>
      </c>
      <c r="Q76" s="397">
        <v>0</v>
      </c>
      <c r="R76" s="406"/>
      <c r="S76" s="397">
        <f>SUM(-R76,C76)</f>
        <v>0</v>
      </c>
      <c r="T76" s="397">
        <v>0</v>
      </c>
      <c r="U76" s="397">
        <v>0</v>
      </c>
      <c r="V76" s="75">
        <v>2410</v>
      </c>
    </row>
    <row r="77" spans="1:22" s="5" customFormat="1" ht="33.75" customHeight="1">
      <c r="A77" s="399" t="s">
        <v>22</v>
      </c>
      <c r="B77" s="404">
        <v>3220</v>
      </c>
      <c r="C77" s="397">
        <f t="shared" si="12"/>
        <v>0</v>
      </c>
      <c r="D77" s="397">
        <f t="shared" si="23"/>
        <v>0</v>
      </c>
      <c r="E77" s="397">
        <v>0</v>
      </c>
      <c r="F77" s="397">
        <v>0</v>
      </c>
      <c r="G77" s="397">
        <v>0</v>
      </c>
      <c r="H77" s="397">
        <v>0</v>
      </c>
      <c r="I77" s="397">
        <v>0</v>
      </c>
      <c r="J77" s="397"/>
      <c r="K77" s="397"/>
      <c r="L77" s="397"/>
      <c r="M77" s="397"/>
      <c r="N77" s="397">
        <f t="shared" si="24"/>
        <v>0</v>
      </c>
      <c r="O77" s="397">
        <v>0</v>
      </c>
      <c r="P77" s="397">
        <v>0</v>
      </c>
      <c r="Q77" s="397">
        <v>0</v>
      </c>
      <c r="R77" s="406"/>
      <c r="S77" s="397">
        <f>SUM(-R77,C77)</f>
        <v>0</v>
      </c>
      <c r="T77" s="397">
        <v>0</v>
      </c>
      <c r="U77" s="397">
        <v>0</v>
      </c>
      <c r="V77" s="75">
        <v>2420</v>
      </c>
    </row>
    <row r="78" spans="1:22" s="5" customFormat="1" ht="30" customHeight="1">
      <c r="A78" s="399" t="s">
        <v>147</v>
      </c>
      <c r="B78" s="404">
        <v>3230</v>
      </c>
      <c r="C78" s="397">
        <f t="shared" si="12"/>
        <v>0</v>
      </c>
      <c r="D78" s="397">
        <f t="shared" si="23"/>
        <v>0</v>
      </c>
      <c r="E78" s="397">
        <v>0</v>
      </c>
      <c r="F78" s="397">
        <v>0</v>
      </c>
      <c r="G78" s="397">
        <v>0</v>
      </c>
      <c r="H78" s="397">
        <v>0</v>
      </c>
      <c r="I78" s="397">
        <v>0</v>
      </c>
      <c r="J78" s="397"/>
      <c r="K78" s="397"/>
      <c r="L78" s="397"/>
      <c r="M78" s="397"/>
      <c r="N78" s="397">
        <f t="shared" si="24"/>
        <v>0</v>
      </c>
      <c r="O78" s="397">
        <v>0</v>
      </c>
      <c r="P78" s="397">
        <v>0</v>
      </c>
      <c r="Q78" s="397">
        <v>0</v>
      </c>
      <c r="R78" s="406"/>
      <c r="S78" s="397">
        <f>SUM(-R78,C78)</f>
        <v>0</v>
      </c>
      <c r="T78" s="397">
        <v>0</v>
      </c>
      <c r="U78" s="397">
        <v>0</v>
      </c>
      <c r="V78" s="81">
        <v>2430</v>
      </c>
    </row>
    <row r="79" spans="1:22" s="5" customFormat="1" ht="21" customHeight="1">
      <c r="A79" s="399" t="s">
        <v>23</v>
      </c>
      <c r="B79" s="404">
        <v>3240</v>
      </c>
      <c r="C79" s="397">
        <f t="shared" si="12"/>
        <v>0</v>
      </c>
      <c r="D79" s="397">
        <f t="shared" si="23"/>
        <v>0</v>
      </c>
      <c r="E79" s="397">
        <v>0</v>
      </c>
      <c r="F79" s="397">
        <v>0</v>
      </c>
      <c r="G79" s="397">
        <v>0</v>
      </c>
      <c r="H79" s="397">
        <v>0</v>
      </c>
      <c r="I79" s="397">
        <v>0</v>
      </c>
      <c r="J79" s="397"/>
      <c r="K79" s="397"/>
      <c r="L79" s="397"/>
      <c r="M79" s="397"/>
      <c r="N79" s="397">
        <f t="shared" si="24"/>
        <v>0</v>
      </c>
      <c r="O79" s="397">
        <v>0</v>
      </c>
      <c r="P79" s="397">
        <v>0</v>
      </c>
      <c r="Q79" s="397">
        <v>0</v>
      </c>
      <c r="R79" s="406"/>
      <c r="S79" s="397">
        <f>SUM(-R79,C79)</f>
        <v>0</v>
      </c>
      <c r="T79" s="397">
        <v>0</v>
      </c>
      <c r="U79" s="397">
        <v>0</v>
      </c>
      <c r="V79" s="75">
        <v>2440</v>
      </c>
    </row>
    <row r="80" spans="1:22" s="5" customFormat="1" ht="39.75" customHeight="1" hidden="1">
      <c r="A80" s="399" t="s">
        <v>69</v>
      </c>
      <c r="B80" s="404">
        <v>2450</v>
      </c>
      <c r="C80" s="397">
        <f t="shared" si="12"/>
        <v>0</v>
      </c>
      <c r="D80" s="397">
        <f t="shared" si="23"/>
        <v>0</v>
      </c>
      <c r="E80" s="397">
        <v>0</v>
      </c>
      <c r="F80" s="397">
        <v>0</v>
      </c>
      <c r="G80" s="397">
        <v>0</v>
      </c>
      <c r="H80" s="397">
        <v>0</v>
      </c>
      <c r="I80" s="397">
        <v>0</v>
      </c>
      <c r="J80" s="397"/>
      <c r="K80" s="397"/>
      <c r="L80" s="397"/>
      <c r="M80" s="397"/>
      <c r="N80" s="397">
        <f t="shared" si="24"/>
        <v>0</v>
      </c>
      <c r="O80" s="397">
        <v>0</v>
      </c>
      <c r="P80" s="397">
        <v>0</v>
      </c>
      <c r="Q80" s="397"/>
      <c r="R80" s="406"/>
      <c r="S80" s="397">
        <f>SUM(-R80,C80)</f>
        <v>0</v>
      </c>
      <c r="T80" s="397">
        <v>0</v>
      </c>
      <c r="U80" s="397">
        <v>0</v>
      </c>
      <c r="V80" s="75"/>
    </row>
    <row r="81" spans="1:22" s="6" customFormat="1" ht="27" customHeight="1" hidden="1">
      <c r="A81" s="395" t="s">
        <v>24</v>
      </c>
      <c r="B81" s="400">
        <v>3000</v>
      </c>
      <c r="C81" s="397">
        <f t="shared" si="12"/>
        <v>0</v>
      </c>
      <c r="D81" s="397">
        <f t="shared" si="23"/>
        <v>0</v>
      </c>
      <c r="E81" s="397">
        <v>0</v>
      </c>
      <c r="F81" s="397">
        <v>0</v>
      </c>
      <c r="G81" s="397">
        <v>0</v>
      </c>
      <c r="H81" s="397">
        <v>0</v>
      </c>
      <c r="I81" s="397">
        <v>0</v>
      </c>
      <c r="J81" s="397"/>
      <c r="K81" s="397"/>
      <c r="L81" s="397"/>
      <c r="M81" s="397"/>
      <c r="N81" s="397">
        <f t="shared" si="24"/>
        <v>0</v>
      </c>
      <c r="O81" s="397">
        <v>0</v>
      </c>
      <c r="P81" s="397">
        <v>0</v>
      </c>
      <c r="Q81" s="397">
        <v>0</v>
      </c>
      <c r="R81" s="406"/>
      <c r="S81" s="397">
        <f>SUM(R81,-C81)</f>
        <v>0</v>
      </c>
      <c r="T81" s="397">
        <v>0</v>
      </c>
      <c r="U81" s="397">
        <v>0</v>
      </c>
      <c r="V81" s="76">
        <v>3000</v>
      </c>
    </row>
    <row r="82" spans="1:22" s="9" customFormat="1" ht="33.75" hidden="1">
      <c r="A82" s="395" t="s">
        <v>29</v>
      </c>
      <c r="B82" s="400">
        <v>4000</v>
      </c>
      <c r="C82" s="397">
        <f t="shared" si="12"/>
        <v>0</v>
      </c>
      <c r="D82" s="397">
        <f t="shared" si="23"/>
        <v>0</v>
      </c>
      <c r="E82" s="397">
        <v>0</v>
      </c>
      <c r="F82" s="397">
        <v>0</v>
      </c>
      <c r="G82" s="397">
        <v>0</v>
      </c>
      <c r="H82" s="397">
        <v>0</v>
      </c>
      <c r="I82" s="397">
        <v>0</v>
      </c>
      <c r="J82" s="406"/>
      <c r="K82" s="406"/>
      <c r="L82" s="406"/>
      <c r="M82" s="406"/>
      <c r="N82" s="397">
        <f t="shared" si="24"/>
        <v>0</v>
      </c>
      <c r="O82" s="397">
        <v>0</v>
      </c>
      <c r="P82" s="397">
        <v>0</v>
      </c>
      <c r="Q82" s="406"/>
      <c r="R82" s="406"/>
      <c r="S82" s="406"/>
      <c r="T82" s="397">
        <v>0</v>
      </c>
      <c r="U82" s="397">
        <v>0</v>
      </c>
      <c r="V82" s="83"/>
    </row>
    <row r="83" spans="1:22" s="9" customFormat="1" ht="0.75" customHeight="1" thickBot="1">
      <c r="A83" s="395" t="s">
        <v>70</v>
      </c>
      <c r="B83" s="407">
        <v>3000</v>
      </c>
      <c r="C83" s="397">
        <f t="shared" si="12"/>
        <v>0</v>
      </c>
      <c r="D83" s="397">
        <f t="shared" si="23"/>
        <v>0</v>
      </c>
      <c r="E83" s="397">
        <v>0</v>
      </c>
      <c r="F83" s="397">
        <v>0</v>
      </c>
      <c r="G83" s="397">
        <v>0</v>
      </c>
      <c r="H83" s="397">
        <v>0</v>
      </c>
      <c r="I83" s="397">
        <v>0</v>
      </c>
      <c r="J83" s="406"/>
      <c r="K83" s="406"/>
      <c r="L83" s="406"/>
      <c r="M83" s="406"/>
      <c r="N83" s="397">
        <f t="shared" si="24"/>
        <v>0</v>
      </c>
      <c r="O83" s="397">
        <v>0</v>
      </c>
      <c r="P83" s="397">
        <v>0</v>
      </c>
      <c r="Q83" s="406"/>
      <c r="R83" s="406"/>
      <c r="S83" s="406"/>
      <c r="T83" s="397">
        <v>0</v>
      </c>
      <c r="U83" s="397">
        <v>0</v>
      </c>
      <c r="V83" s="84"/>
    </row>
    <row r="84" spans="1:22" s="9" customFormat="1" ht="30.75" customHeight="1" hidden="1">
      <c r="A84" s="395" t="s">
        <v>71</v>
      </c>
      <c r="B84" s="407">
        <v>4000</v>
      </c>
      <c r="C84" s="397">
        <f t="shared" si="12"/>
        <v>0</v>
      </c>
      <c r="D84" s="397">
        <f t="shared" si="23"/>
        <v>0</v>
      </c>
      <c r="E84" s="397">
        <v>0</v>
      </c>
      <c r="F84" s="397">
        <v>0</v>
      </c>
      <c r="G84" s="397">
        <v>0</v>
      </c>
      <c r="H84" s="397">
        <v>0</v>
      </c>
      <c r="I84" s="397">
        <v>0</v>
      </c>
      <c r="J84" s="406"/>
      <c r="K84" s="406"/>
      <c r="L84" s="406"/>
      <c r="M84" s="406"/>
      <c r="N84" s="397"/>
      <c r="O84" s="397">
        <v>0</v>
      </c>
      <c r="P84" s="397">
        <v>0</v>
      </c>
      <c r="Q84" s="406"/>
      <c r="R84" s="406"/>
      <c r="S84" s="406"/>
      <c r="T84" s="397">
        <v>0</v>
      </c>
      <c r="U84" s="397">
        <v>0</v>
      </c>
      <c r="V84" s="85"/>
    </row>
    <row r="85" spans="1:22" s="9" customFormat="1" ht="30.75" customHeight="1" hidden="1">
      <c r="A85" s="395" t="s">
        <v>72</v>
      </c>
      <c r="B85" s="407">
        <v>4100</v>
      </c>
      <c r="C85" s="397">
        <f t="shared" si="12"/>
        <v>0</v>
      </c>
      <c r="D85" s="397">
        <f t="shared" si="23"/>
        <v>0</v>
      </c>
      <c r="E85" s="397">
        <v>0</v>
      </c>
      <c r="F85" s="397">
        <v>0</v>
      </c>
      <c r="G85" s="397">
        <v>0</v>
      </c>
      <c r="H85" s="397">
        <v>0</v>
      </c>
      <c r="I85" s="397">
        <v>0</v>
      </c>
      <c r="J85" s="406"/>
      <c r="K85" s="406"/>
      <c r="L85" s="406"/>
      <c r="M85" s="406"/>
      <c r="N85" s="397"/>
      <c r="O85" s="397">
        <v>0</v>
      </c>
      <c r="P85" s="397">
        <v>0</v>
      </c>
      <c r="Q85" s="406"/>
      <c r="R85" s="406"/>
      <c r="S85" s="406"/>
      <c r="T85" s="397">
        <v>0</v>
      </c>
      <c r="U85" s="397">
        <v>0</v>
      </c>
      <c r="V85" s="83"/>
    </row>
    <row r="86" spans="1:22" s="9" customFormat="1" ht="22.5" customHeight="1">
      <c r="A86" s="395" t="s">
        <v>27</v>
      </c>
      <c r="B86" s="414">
        <v>4110</v>
      </c>
      <c r="C86" s="397">
        <f t="shared" si="12"/>
        <v>0</v>
      </c>
      <c r="D86" s="397">
        <f t="shared" si="23"/>
        <v>0</v>
      </c>
      <c r="E86" s="397">
        <v>0</v>
      </c>
      <c r="F86" s="397">
        <v>0</v>
      </c>
      <c r="G86" s="397">
        <v>0</v>
      </c>
      <c r="H86" s="397">
        <v>0</v>
      </c>
      <c r="I86" s="397">
        <v>0</v>
      </c>
      <c r="J86" s="406"/>
      <c r="K86" s="406"/>
      <c r="L86" s="406"/>
      <c r="M86" s="406"/>
      <c r="N86" s="397">
        <f t="shared" si="24"/>
        <v>0</v>
      </c>
      <c r="O86" s="397">
        <v>0</v>
      </c>
      <c r="P86" s="397">
        <v>0</v>
      </c>
      <c r="Q86" s="406"/>
      <c r="R86" s="406"/>
      <c r="S86" s="406"/>
      <c r="T86" s="397">
        <v>0</v>
      </c>
      <c r="U86" s="397">
        <v>0</v>
      </c>
      <c r="V86" s="83"/>
    </row>
    <row r="87" spans="1:22" s="9" customFormat="1" ht="33.75" customHeight="1">
      <c r="A87" s="403" t="s">
        <v>63</v>
      </c>
      <c r="B87" s="404">
        <v>4111</v>
      </c>
      <c r="C87" s="397">
        <f t="shared" si="12"/>
        <v>0</v>
      </c>
      <c r="D87" s="397">
        <f t="shared" si="23"/>
        <v>0</v>
      </c>
      <c r="E87" s="397">
        <v>0</v>
      </c>
      <c r="F87" s="397">
        <v>0</v>
      </c>
      <c r="G87" s="397">
        <v>0</v>
      </c>
      <c r="H87" s="397">
        <v>0</v>
      </c>
      <c r="I87" s="397">
        <v>0</v>
      </c>
      <c r="J87" s="406"/>
      <c r="K87" s="406"/>
      <c r="L87" s="406"/>
      <c r="M87" s="406"/>
      <c r="N87" s="397">
        <f t="shared" si="24"/>
        <v>0</v>
      </c>
      <c r="O87" s="397">
        <v>0</v>
      </c>
      <c r="P87" s="397">
        <v>0</v>
      </c>
      <c r="Q87" s="406"/>
      <c r="R87" s="406"/>
      <c r="S87" s="406"/>
      <c r="T87" s="397">
        <v>0</v>
      </c>
      <c r="U87" s="397">
        <v>0</v>
      </c>
      <c r="V87" s="83"/>
    </row>
    <row r="88" spans="1:22" s="9" customFormat="1" ht="33" customHeight="1">
      <c r="A88" s="399" t="s">
        <v>127</v>
      </c>
      <c r="B88" s="404">
        <v>4112</v>
      </c>
      <c r="C88" s="397">
        <f t="shared" si="12"/>
        <v>0</v>
      </c>
      <c r="D88" s="397">
        <f t="shared" si="23"/>
        <v>0</v>
      </c>
      <c r="E88" s="397">
        <v>0</v>
      </c>
      <c r="F88" s="397">
        <v>0</v>
      </c>
      <c r="G88" s="397">
        <v>0</v>
      </c>
      <c r="H88" s="397">
        <v>0</v>
      </c>
      <c r="I88" s="397">
        <v>0</v>
      </c>
      <c r="J88" s="406"/>
      <c r="K88" s="406"/>
      <c r="L88" s="406"/>
      <c r="M88" s="406"/>
      <c r="N88" s="397">
        <f t="shared" si="24"/>
        <v>0</v>
      </c>
      <c r="O88" s="397">
        <v>0</v>
      </c>
      <c r="P88" s="397">
        <v>0</v>
      </c>
      <c r="Q88" s="406"/>
      <c r="R88" s="406"/>
      <c r="S88" s="406"/>
      <c r="T88" s="397">
        <v>0</v>
      </c>
      <c r="U88" s="397">
        <v>0</v>
      </c>
      <c r="V88" s="83"/>
    </row>
    <row r="89" spans="1:22" s="9" customFormat="1" ht="18" customHeight="1">
      <c r="A89" s="403" t="s">
        <v>64</v>
      </c>
      <c r="B89" s="404">
        <v>4113</v>
      </c>
      <c r="C89" s="397">
        <f t="shared" si="12"/>
        <v>0</v>
      </c>
      <c r="D89" s="397">
        <f t="shared" si="23"/>
        <v>0</v>
      </c>
      <c r="E89" s="397">
        <v>0</v>
      </c>
      <c r="F89" s="397">
        <v>0</v>
      </c>
      <c r="G89" s="397">
        <v>0</v>
      </c>
      <c r="H89" s="397">
        <v>0</v>
      </c>
      <c r="I89" s="397">
        <v>0</v>
      </c>
      <c r="J89" s="406"/>
      <c r="K89" s="406"/>
      <c r="L89" s="406"/>
      <c r="M89" s="406"/>
      <c r="N89" s="397">
        <f t="shared" si="24"/>
        <v>0</v>
      </c>
      <c r="O89" s="397">
        <v>0</v>
      </c>
      <c r="P89" s="397">
        <v>0</v>
      </c>
      <c r="Q89" s="406"/>
      <c r="R89" s="406"/>
      <c r="S89" s="406"/>
      <c r="T89" s="397">
        <v>0</v>
      </c>
      <c r="U89" s="397">
        <v>0</v>
      </c>
      <c r="V89" s="83"/>
    </row>
    <row r="90" spans="1:22" s="9" customFormat="1" ht="30.75" customHeight="1" hidden="1">
      <c r="A90" s="426" t="s">
        <v>73</v>
      </c>
      <c r="B90" s="404">
        <v>4120</v>
      </c>
      <c r="C90" s="397">
        <f t="shared" si="12"/>
        <v>0</v>
      </c>
      <c r="D90" s="397">
        <f t="shared" si="23"/>
        <v>0</v>
      </c>
      <c r="E90" s="397">
        <v>0</v>
      </c>
      <c r="F90" s="397">
        <v>0</v>
      </c>
      <c r="G90" s="397">
        <v>0</v>
      </c>
      <c r="H90" s="397">
        <v>0</v>
      </c>
      <c r="I90" s="397">
        <v>0</v>
      </c>
      <c r="J90" s="406"/>
      <c r="K90" s="406"/>
      <c r="L90" s="406"/>
      <c r="M90" s="406"/>
      <c r="N90" s="397">
        <f t="shared" si="24"/>
        <v>0</v>
      </c>
      <c r="O90" s="397">
        <v>0</v>
      </c>
      <c r="P90" s="397">
        <v>0</v>
      </c>
      <c r="Q90" s="406"/>
      <c r="R90" s="406"/>
      <c r="S90" s="406"/>
      <c r="T90" s="397">
        <v>0</v>
      </c>
      <c r="U90" s="397">
        <v>0</v>
      </c>
      <c r="V90" s="86"/>
    </row>
    <row r="91" spans="1:22" s="9" customFormat="1" ht="30.75" customHeight="1" hidden="1">
      <c r="A91" s="426" t="s">
        <v>74</v>
      </c>
      <c r="B91" s="404">
        <v>4121</v>
      </c>
      <c r="C91" s="397">
        <f t="shared" si="12"/>
        <v>0</v>
      </c>
      <c r="D91" s="397">
        <f t="shared" si="23"/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406"/>
      <c r="K91" s="406"/>
      <c r="L91" s="406"/>
      <c r="M91" s="406"/>
      <c r="N91" s="397">
        <f t="shared" si="24"/>
        <v>0</v>
      </c>
      <c r="O91" s="397">
        <v>0</v>
      </c>
      <c r="P91" s="397">
        <v>0</v>
      </c>
      <c r="Q91" s="406"/>
      <c r="R91" s="406"/>
      <c r="S91" s="406"/>
      <c r="T91" s="397">
        <v>0</v>
      </c>
      <c r="U91" s="397">
        <v>0</v>
      </c>
      <c r="V91" s="83"/>
    </row>
    <row r="92" spans="1:22" s="9" customFormat="1" ht="30.75" customHeight="1" hidden="1">
      <c r="A92" s="426" t="s">
        <v>75</v>
      </c>
      <c r="B92" s="404">
        <v>4122</v>
      </c>
      <c r="C92" s="397">
        <f t="shared" si="12"/>
        <v>0</v>
      </c>
      <c r="D92" s="397">
        <f t="shared" si="23"/>
        <v>0</v>
      </c>
      <c r="E92" s="397">
        <v>0</v>
      </c>
      <c r="F92" s="397">
        <v>0</v>
      </c>
      <c r="G92" s="397">
        <v>0</v>
      </c>
      <c r="H92" s="397">
        <v>0</v>
      </c>
      <c r="I92" s="397">
        <v>0</v>
      </c>
      <c r="J92" s="406"/>
      <c r="K92" s="406"/>
      <c r="L92" s="406"/>
      <c r="M92" s="406"/>
      <c r="N92" s="397">
        <f t="shared" si="24"/>
        <v>0</v>
      </c>
      <c r="O92" s="397">
        <v>0</v>
      </c>
      <c r="P92" s="397">
        <v>0</v>
      </c>
      <c r="Q92" s="406"/>
      <c r="R92" s="406"/>
      <c r="S92" s="406"/>
      <c r="T92" s="397">
        <v>0</v>
      </c>
      <c r="U92" s="397">
        <v>0</v>
      </c>
      <c r="V92" s="83"/>
    </row>
    <row r="93" spans="1:22" s="9" customFormat="1" ht="30.75" customHeight="1" hidden="1">
      <c r="A93" s="426" t="s">
        <v>76</v>
      </c>
      <c r="B93" s="404">
        <v>4123</v>
      </c>
      <c r="C93" s="397">
        <f t="shared" si="12"/>
        <v>0</v>
      </c>
      <c r="D93" s="397">
        <f t="shared" si="23"/>
        <v>0</v>
      </c>
      <c r="E93" s="397">
        <v>0</v>
      </c>
      <c r="F93" s="397">
        <v>0</v>
      </c>
      <c r="G93" s="397">
        <v>0</v>
      </c>
      <c r="H93" s="397">
        <v>0</v>
      </c>
      <c r="I93" s="397">
        <v>0</v>
      </c>
      <c r="J93" s="406"/>
      <c r="K93" s="406"/>
      <c r="L93" s="406"/>
      <c r="M93" s="406"/>
      <c r="N93" s="397">
        <f t="shared" si="24"/>
        <v>0</v>
      </c>
      <c r="O93" s="397">
        <v>0</v>
      </c>
      <c r="P93" s="397">
        <v>0</v>
      </c>
      <c r="Q93" s="406"/>
      <c r="R93" s="406"/>
      <c r="S93" s="406"/>
      <c r="T93" s="397">
        <v>0</v>
      </c>
      <c r="U93" s="397">
        <v>0</v>
      </c>
      <c r="V93" s="83"/>
    </row>
    <row r="94" spans="1:22" s="9" customFormat="1" ht="31.5" customHeight="1" hidden="1">
      <c r="A94" s="395" t="s">
        <v>77</v>
      </c>
      <c r="B94" s="407">
        <v>4200</v>
      </c>
      <c r="C94" s="397">
        <f t="shared" si="12"/>
        <v>0</v>
      </c>
      <c r="D94" s="397">
        <f t="shared" si="23"/>
        <v>0</v>
      </c>
      <c r="E94" s="397">
        <v>0</v>
      </c>
      <c r="F94" s="397">
        <v>0</v>
      </c>
      <c r="G94" s="397">
        <v>0</v>
      </c>
      <c r="H94" s="397">
        <v>0</v>
      </c>
      <c r="I94" s="397">
        <v>0</v>
      </c>
      <c r="J94" s="406"/>
      <c r="K94" s="406"/>
      <c r="L94" s="406"/>
      <c r="M94" s="406"/>
      <c r="N94" s="397">
        <f t="shared" si="24"/>
        <v>0</v>
      </c>
      <c r="O94" s="397">
        <v>0</v>
      </c>
      <c r="P94" s="397">
        <v>0</v>
      </c>
      <c r="Q94" s="406"/>
      <c r="R94" s="406"/>
      <c r="S94" s="406"/>
      <c r="T94" s="397">
        <v>0</v>
      </c>
      <c r="U94" s="397">
        <v>0</v>
      </c>
      <c r="V94" s="87"/>
    </row>
    <row r="95" spans="1:22" s="9" customFormat="1" ht="26.25" customHeight="1" thickBot="1">
      <c r="A95" s="395" t="s">
        <v>25</v>
      </c>
      <c r="B95" s="407">
        <v>4210</v>
      </c>
      <c r="C95" s="397">
        <f>D95+N95</f>
        <v>0</v>
      </c>
      <c r="D95" s="397">
        <f>E95+F95+G95+H95+I95</f>
        <v>0</v>
      </c>
      <c r="E95" s="397">
        <v>0</v>
      </c>
      <c r="F95" s="397">
        <v>0</v>
      </c>
      <c r="G95" s="397">
        <v>0</v>
      </c>
      <c r="H95" s="397">
        <v>0</v>
      </c>
      <c r="I95" s="397">
        <v>0</v>
      </c>
      <c r="J95" s="406"/>
      <c r="K95" s="406"/>
      <c r="L95" s="406"/>
      <c r="M95" s="406"/>
      <c r="N95" s="397">
        <f>O95+P95+T95+U95</f>
        <v>0</v>
      </c>
      <c r="O95" s="397">
        <v>0</v>
      </c>
      <c r="P95" s="397">
        <v>0</v>
      </c>
      <c r="Q95" s="406"/>
      <c r="R95" s="406"/>
      <c r="S95" s="406"/>
      <c r="T95" s="397">
        <v>0</v>
      </c>
      <c r="U95" s="397">
        <v>0</v>
      </c>
      <c r="V95" s="84"/>
    </row>
    <row r="96" spans="1:22" s="9" customFormat="1" ht="21.75" customHeight="1" hidden="1" thickBot="1">
      <c r="A96" s="427"/>
      <c r="B96" s="421"/>
      <c r="C96" s="428">
        <f>D96+N96</f>
        <v>0</v>
      </c>
      <c r="D96" s="428">
        <f>E96+F96+G96+H96+I96</f>
        <v>0</v>
      </c>
      <c r="E96" s="428">
        <v>0</v>
      </c>
      <c r="F96" s="428">
        <v>0</v>
      </c>
      <c r="G96" s="428">
        <v>0</v>
      </c>
      <c r="H96" s="429">
        <v>0</v>
      </c>
      <c r="I96" s="428">
        <v>0</v>
      </c>
      <c r="J96" s="430"/>
      <c r="K96" s="430"/>
      <c r="L96" s="430"/>
      <c r="M96" s="430"/>
      <c r="N96" s="428">
        <f>O96+P96+T96+U96</f>
        <v>0</v>
      </c>
      <c r="O96" s="428">
        <v>0</v>
      </c>
      <c r="P96" s="428">
        <v>0</v>
      </c>
      <c r="Q96" s="430"/>
      <c r="R96" s="430"/>
      <c r="S96" s="430"/>
      <c r="T96" s="428">
        <v>0</v>
      </c>
      <c r="U96" s="428">
        <v>0</v>
      </c>
      <c r="V96" s="56"/>
    </row>
    <row r="97" spans="1:21" s="12" customFormat="1" ht="18" customHeight="1">
      <c r="A97" s="366" t="s">
        <v>164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76"/>
      <c r="S97" s="376"/>
      <c r="T97" s="376"/>
      <c r="U97" s="376"/>
    </row>
    <row r="98" spans="1:21" s="12" customFormat="1" ht="18" customHeight="1">
      <c r="A98" s="366"/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76"/>
      <c r="S98" s="376"/>
      <c r="T98" s="376"/>
      <c r="U98" s="376"/>
    </row>
    <row r="99" spans="1:21" s="18" customFormat="1" ht="19.5" customHeight="1">
      <c r="A99" s="367"/>
      <c r="B99" s="367" t="s">
        <v>39</v>
      </c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75"/>
      <c r="S99" s="375"/>
      <c r="T99" s="375"/>
      <c r="U99" s="375"/>
    </row>
    <row r="100" spans="1:21" s="1" customFormat="1" ht="20.25" customHeight="1">
      <c r="A100" s="431" t="s">
        <v>120</v>
      </c>
      <c r="B100" s="368"/>
      <c r="C100" s="369"/>
      <c r="D100" s="370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9"/>
      <c r="P100" s="371"/>
      <c r="Q100" s="371"/>
      <c r="R100" s="371"/>
      <c r="S100" s="371"/>
      <c r="T100" s="371"/>
      <c r="U100" s="371"/>
    </row>
    <row r="101" spans="1:21" s="18" customFormat="1" ht="12.75">
      <c r="A101" s="432"/>
      <c r="B101" s="372"/>
      <c r="C101" s="367"/>
      <c r="D101" s="367"/>
      <c r="E101" s="373" t="s">
        <v>185</v>
      </c>
      <c r="F101" s="373"/>
      <c r="G101" s="373"/>
      <c r="H101" s="373"/>
      <c r="I101" s="373"/>
      <c r="J101" s="373"/>
      <c r="K101" s="373"/>
      <c r="L101" s="373"/>
      <c r="M101" s="373"/>
      <c r="N101" s="373"/>
      <c r="O101" s="372" t="s">
        <v>1</v>
      </c>
      <c r="P101" s="372"/>
      <c r="Q101" s="372"/>
      <c r="R101" s="375"/>
      <c r="S101" s="375"/>
      <c r="T101" s="375"/>
      <c r="U101" s="375"/>
    </row>
    <row r="102" spans="1:21" s="18" customFormat="1" ht="12" customHeight="1">
      <c r="A102" s="432"/>
      <c r="B102" s="372"/>
      <c r="C102" s="367"/>
      <c r="D102" s="367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2"/>
      <c r="P102" s="372"/>
      <c r="Q102" s="372"/>
      <c r="R102" s="375"/>
      <c r="S102" s="375"/>
      <c r="T102" s="375"/>
      <c r="U102" s="375"/>
    </row>
    <row r="103" spans="1:21" s="18" customFormat="1" ht="21" customHeight="1">
      <c r="A103" s="431"/>
      <c r="B103" s="372"/>
      <c r="C103" s="367"/>
      <c r="D103" s="367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2"/>
      <c r="P103" s="372"/>
      <c r="Q103" s="372"/>
      <c r="R103" s="375"/>
      <c r="S103" s="375"/>
      <c r="T103" s="375"/>
      <c r="U103" s="375"/>
    </row>
    <row r="104" spans="1:21" s="1" customFormat="1" ht="21" customHeight="1">
      <c r="A104" s="433" t="s">
        <v>179</v>
      </c>
      <c r="B104" s="433"/>
      <c r="C104" s="433"/>
      <c r="D104" s="368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434" t="s">
        <v>180</v>
      </c>
      <c r="P104" s="434"/>
      <c r="Q104" s="371"/>
      <c r="R104" s="371"/>
      <c r="S104" s="371"/>
      <c r="T104" s="371"/>
      <c r="U104" s="371"/>
    </row>
    <row r="105" spans="1:21" s="18" customFormat="1" ht="15">
      <c r="A105" s="425" t="s">
        <v>165</v>
      </c>
      <c r="B105" s="372"/>
      <c r="C105" s="372"/>
      <c r="D105" s="372"/>
      <c r="E105" s="435" t="s">
        <v>31</v>
      </c>
      <c r="F105" s="373"/>
      <c r="G105" s="373"/>
      <c r="H105" s="373"/>
      <c r="I105" s="373"/>
      <c r="J105" s="373"/>
      <c r="K105" s="373"/>
      <c r="L105" s="373"/>
      <c r="M105" s="373"/>
      <c r="N105" s="373"/>
      <c r="O105" s="372" t="s">
        <v>1</v>
      </c>
      <c r="P105" s="372"/>
      <c r="Q105" s="372"/>
      <c r="R105" s="375"/>
      <c r="S105" s="375"/>
      <c r="T105" s="375"/>
      <c r="U105" s="375"/>
    </row>
    <row r="106" spans="1:21" s="18" customFormat="1" ht="18.75">
      <c r="A106" s="374" t="str">
        <f>'зміни показ.2015'!A108</f>
        <v>10.04.2015 р.</v>
      </c>
      <c r="B106" s="375"/>
      <c r="C106" s="372"/>
      <c r="D106" s="372"/>
      <c r="E106" s="372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</row>
    <row r="107" spans="1:21" s="1" customFormat="1" ht="13.5" customHeight="1">
      <c r="A107" s="436" t="s">
        <v>65</v>
      </c>
      <c r="B107" s="376"/>
      <c r="C107" s="368"/>
      <c r="D107" s="368"/>
      <c r="E107" s="368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</row>
    <row r="108" spans="1:21" s="1" customFormat="1" ht="15">
      <c r="A108" s="425"/>
      <c r="B108" s="364"/>
      <c r="C108" s="376"/>
      <c r="D108" s="368"/>
      <c r="E108" s="368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71"/>
      <c r="S108" s="371"/>
      <c r="T108" s="371"/>
      <c r="U108" s="371"/>
    </row>
    <row r="109" spans="1:21" s="1" customFormat="1" ht="12.75">
      <c r="A109" s="371"/>
      <c r="B109" s="371"/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</row>
    <row r="110" spans="1:21" s="1" customFormat="1" ht="12.75">
      <c r="A110" s="371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</row>
    <row r="111" spans="1:21" s="1" customFormat="1" ht="12.75">
      <c r="A111" s="371"/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</row>
    <row r="112" spans="1:21" s="1" customFormat="1" ht="12.75">
      <c r="A112" s="371"/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</row>
    <row r="113" spans="1:21" s="1" customFormat="1" ht="15.75">
      <c r="A113" s="385"/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</row>
    <row r="114" spans="1:21" s="1" customFormat="1" ht="15.75">
      <c r="A114" s="385"/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85"/>
      <c r="N114" s="371"/>
      <c r="O114" s="371"/>
      <c r="P114" s="371"/>
      <c r="Q114" s="371"/>
      <c r="R114" s="371"/>
      <c r="S114" s="371"/>
      <c r="T114" s="371"/>
      <c r="U114" s="371"/>
    </row>
    <row r="115" spans="1:21" s="1" customFormat="1" ht="12.75">
      <c r="A115" s="371"/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</row>
    <row r="116" spans="1:21" s="1" customFormat="1" ht="12.75">
      <c r="A116" s="371"/>
      <c r="B116" s="371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</row>
    <row r="117" spans="1:21" s="1" customFormat="1" ht="12.75">
      <c r="A117" s="371"/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</row>
    <row r="118" spans="1:21" s="1" customFormat="1" ht="12.75">
      <c r="A118" s="371"/>
      <c r="B118" s="371"/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</row>
    <row r="119" spans="1:21" s="1" customFormat="1" ht="12.75">
      <c r="A119" s="371"/>
      <c r="B119" s="371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</row>
    <row r="120" spans="1:21" s="1" customFormat="1" ht="12.75">
      <c r="A120" s="371"/>
      <c r="B120" s="371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</row>
    <row r="121" spans="1:21" s="1" customFormat="1" ht="12.75">
      <c r="A121" s="371"/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</row>
    <row r="122" spans="1:21" s="1" customFormat="1" ht="12.75">
      <c r="A122" s="371"/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</row>
    <row r="123" spans="1:21" s="1" customFormat="1" ht="12.75">
      <c r="A123" s="371"/>
      <c r="B123" s="371"/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</row>
    <row r="124" spans="1:21" s="1" customFormat="1" ht="12.75">
      <c r="A124" s="371"/>
      <c r="B124" s="371"/>
      <c r="C124" s="371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1"/>
      <c r="T124" s="371"/>
      <c r="U124" s="371"/>
    </row>
    <row r="125" spans="1:21" ht="12.75">
      <c r="A125" s="437"/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</row>
    <row r="126" spans="1:21" ht="12.75">
      <c r="A126" s="437"/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/>
      <c r="U126" s="437"/>
    </row>
    <row r="127" spans="1:21" ht="12.75">
      <c r="A127" s="437"/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</row>
    <row r="128" spans="1:21" ht="12.75">
      <c r="A128" s="437"/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/>
      <c r="U128" s="437"/>
    </row>
    <row r="129" spans="1:21" ht="12.75">
      <c r="A129" s="437"/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</row>
    <row r="130" spans="1:21" ht="12.75">
      <c r="A130" s="437"/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</row>
    <row r="131" spans="1:21" ht="12.75">
      <c r="A131" s="437"/>
      <c r="B131" s="437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</row>
    <row r="132" spans="1:21" ht="12.75">
      <c r="A132" s="437"/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</row>
    <row r="133" spans="1:21" ht="12.75">
      <c r="A133" s="437"/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</row>
    <row r="134" spans="1:21" ht="12.75">
      <c r="A134" s="437"/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</row>
    <row r="135" spans="1:21" ht="12.75">
      <c r="A135" s="437"/>
      <c r="B135" s="437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</row>
    <row r="136" spans="1:21" ht="12.75">
      <c r="A136" s="437"/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</row>
    <row r="137" spans="1:21" ht="12.75">
      <c r="A137" s="437"/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</row>
    <row r="138" spans="1:21" ht="12.75">
      <c r="A138" s="437"/>
      <c r="B138" s="437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</row>
    <row r="139" spans="1:21" ht="12.75">
      <c r="A139" s="437"/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</row>
    <row r="140" spans="1:21" ht="12.75">
      <c r="A140" s="437"/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</row>
    <row r="141" spans="1:21" ht="12.75">
      <c r="A141" s="437"/>
      <c r="B141" s="437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</row>
    <row r="142" spans="1:21" ht="12.75">
      <c r="A142" s="437"/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</row>
    <row r="143" spans="1:21" ht="12.75">
      <c r="A143" s="437"/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</row>
    <row r="144" spans="1:21" ht="12.75">
      <c r="A144" s="437"/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</row>
    <row r="145" spans="1:21" ht="12.75">
      <c r="A145" s="437"/>
      <c r="B145" s="437"/>
      <c r="C145" s="437"/>
      <c r="D145" s="437"/>
      <c r="E145" s="437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437"/>
    </row>
    <row r="146" spans="1:21" ht="12.75">
      <c r="A146" s="437"/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</row>
    <row r="147" spans="1:21" ht="12.75">
      <c r="A147" s="437"/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</row>
    <row r="148" spans="1:21" ht="12.75">
      <c r="A148" s="437"/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</row>
    <row r="149" spans="1:21" ht="12.75">
      <c r="A149" s="437"/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</row>
    <row r="150" spans="1:21" ht="12.75">
      <c r="A150" s="437"/>
      <c r="B150" s="437"/>
      <c r="C150" s="437"/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7"/>
      <c r="U150" s="437"/>
    </row>
    <row r="151" spans="1:21" ht="12.75">
      <c r="A151" s="437"/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</row>
    <row r="152" spans="1:21" ht="12.75">
      <c r="A152" s="437"/>
      <c r="B152" s="437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</row>
    <row r="153" spans="1:21" ht="12.75">
      <c r="A153" s="437"/>
      <c r="B153" s="437"/>
      <c r="C153" s="437"/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</row>
    <row r="154" spans="1:21" ht="12.75">
      <c r="A154" s="437"/>
      <c r="B154" s="437"/>
      <c r="C154" s="437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</row>
    <row r="155" spans="1:21" ht="12.75">
      <c r="A155" s="437"/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</row>
    <row r="156" spans="1:21" ht="12.75">
      <c r="A156" s="437"/>
      <c r="B156" s="437"/>
      <c r="C156" s="437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</row>
    <row r="157" spans="1:21" ht="12.75">
      <c r="A157" s="437"/>
      <c r="B157" s="437"/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P157" s="437"/>
      <c r="Q157" s="437"/>
      <c r="R157" s="437"/>
      <c r="S157" s="437"/>
      <c r="T157" s="437"/>
      <c r="U157" s="437"/>
    </row>
    <row r="158" spans="1:21" ht="12.75">
      <c r="A158" s="437"/>
      <c r="B158" s="437"/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437"/>
    </row>
    <row r="159" spans="1:21" ht="12.75">
      <c r="A159" s="437"/>
      <c r="B159" s="437"/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437"/>
    </row>
    <row r="160" spans="1:21" ht="12.75">
      <c r="A160" s="437"/>
      <c r="B160" s="437"/>
      <c r="C160" s="437"/>
      <c r="D160" s="437"/>
      <c r="E160" s="437"/>
      <c r="F160" s="437"/>
      <c r="G160" s="437"/>
      <c r="H160" s="437"/>
      <c r="I160" s="437"/>
      <c r="J160" s="437"/>
      <c r="K160" s="437"/>
      <c r="L160" s="437"/>
      <c r="M160" s="437"/>
      <c r="N160" s="437"/>
      <c r="O160" s="437"/>
      <c r="P160" s="437"/>
      <c r="Q160" s="437"/>
      <c r="R160" s="437"/>
      <c r="S160" s="437"/>
      <c r="T160" s="437"/>
      <c r="U160" s="437"/>
    </row>
    <row r="161" spans="1:21" ht="12.75">
      <c r="A161" s="437"/>
      <c r="B161" s="437"/>
      <c r="C161" s="437"/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437"/>
      <c r="Q161" s="437"/>
      <c r="R161" s="437"/>
      <c r="S161" s="437"/>
      <c r="T161" s="437"/>
      <c r="U161" s="437"/>
    </row>
    <row r="162" spans="1:21" ht="12.75">
      <c r="A162" s="437"/>
      <c r="B162" s="437"/>
      <c r="C162" s="43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7"/>
      <c r="Q162" s="437"/>
      <c r="R162" s="437"/>
      <c r="S162" s="437"/>
      <c r="T162" s="437"/>
      <c r="U162" s="437"/>
    </row>
    <row r="163" spans="1:21" ht="12.75">
      <c r="A163" s="437"/>
      <c r="B163" s="437"/>
      <c r="C163" s="437"/>
      <c r="D163" s="437"/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437"/>
      <c r="Q163" s="437"/>
      <c r="R163" s="437"/>
      <c r="S163" s="437"/>
      <c r="T163" s="437"/>
      <c r="U163" s="437"/>
    </row>
    <row r="164" spans="1:21" ht="12.75">
      <c r="A164" s="437"/>
      <c r="B164" s="437"/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7"/>
      <c r="Q164" s="437"/>
      <c r="R164" s="437"/>
      <c r="S164" s="437"/>
      <c r="T164" s="437"/>
      <c r="U164" s="437"/>
    </row>
    <row r="165" spans="1:21" ht="12.75">
      <c r="A165" s="437"/>
      <c r="B165" s="437"/>
      <c r="C165" s="437"/>
      <c r="D165" s="437"/>
      <c r="E165" s="437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7"/>
      <c r="Q165" s="437"/>
      <c r="R165" s="437"/>
      <c r="S165" s="437"/>
      <c r="T165" s="437"/>
      <c r="U165" s="437"/>
    </row>
    <row r="166" spans="1:21" ht="12.75">
      <c r="A166" s="437"/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</row>
    <row r="167" spans="1:21" ht="12.75">
      <c r="A167" s="437"/>
      <c r="B167" s="437"/>
      <c r="C167" s="437"/>
      <c r="D167" s="437"/>
      <c r="E167" s="437"/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437"/>
      <c r="Q167" s="437"/>
      <c r="R167" s="437"/>
      <c r="S167" s="437"/>
      <c r="T167" s="437"/>
      <c r="U167" s="437"/>
    </row>
    <row r="168" spans="1:21" ht="12.75">
      <c r="A168" s="437"/>
      <c r="B168" s="437"/>
      <c r="C168" s="437"/>
      <c r="D168" s="437"/>
      <c r="E168" s="437"/>
      <c r="F168" s="437"/>
      <c r="G168" s="437"/>
      <c r="H168" s="437"/>
      <c r="I168" s="437"/>
      <c r="J168" s="437"/>
      <c r="K168" s="437"/>
      <c r="L168" s="437"/>
      <c r="M168" s="437"/>
      <c r="N168" s="437"/>
      <c r="O168" s="437"/>
      <c r="P168" s="437"/>
      <c r="Q168" s="437"/>
      <c r="R168" s="437"/>
      <c r="S168" s="437"/>
      <c r="T168" s="437"/>
      <c r="U168" s="437"/>
    </row>
    <row r="169" spans="1:21" ht="12.75">
      <c r="A169" s="437"/>
      <c r="B169" s="437"/>
      <c r="C169" s="437"/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437"/>
      <c r="Q169" s="437"/>
      <c r="R169" s="437"/>
      <c r="S169" s="437"/>
      <c r="T169" s="437"/>
      <c r="U169" s="437"/>
    </row>
    <row r="170" spans="1:21" ht="12.75">
      <c r="A170" s="437"/>
      <c r="B170" s="437"/>
      <c r="C170" s="437"/>
      <c r="D170" s="437"/>
      <c r="E170" s="437"/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</row>
    <row r="171" spans="1:21" ht="12.75">
      <c r="A171" s="437"/>
      <c r="B171" s="437"/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</row>
    <row r="172" spans="1:21" ht="12.75">
      <c r="A172" s="437"/>
      <c r="B172" s="437"/>
      <c r="C172" s="437"/>
      <c r="D172" s="437"/>
      <c r="E172" s="437"/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</row>
    <row r="173" spans="1:21" ht="12.75">
      <c r="A173" s="437"/>
      <c r="B173" s="437"/>
      <c r="C173" s="437"/>
      <c r="D173" s="437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  <c r="P173" s="437"/>
      <c r="Q173" s="437"/>
      <c r="R173" s="437"/>
      <c r="S173" s="437"/>
      <c r="T173" s="437"/>
      <c r="U173" s="437"/>
    </row>
    <row r="174" spans="1:21" ht="12.75">
      <c r="A174" s="437"/>
      <c r="B174" s="437"/>
      <c r="C174" s="437"/>
      <c r="D174" s="437"/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437"/>
      <c r="R174" s="437"/>
      <c r="S174" s="437"/>
      <c r="T174" s="437"/>
      <c r="U174" s="437"/>
    </row>
    <row r="175" spans="1:21" ht="12.75">
      <c r="A175" s="437"/>
      <c r="B175" s="437"/>
      <c r="C175" s="437"/>
      <c r="D175" s="437"/>
      <c r="E175" s="437"/>
      <c r="F175" s="437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437"/>
      <c r="R175" s="437"/>
      <c r="S175" s="437"/>
      <c r="T175" s="437"/>
      <c r="U175" s="437"/>
    </row>
    <row r="176" spans="1:21" ht="12.75">
      <c r="A176" s="437"/>
      <c r="B176" s="437"/>
      <c r="C176" s="437"/>
      <c r="D176" s="437"/>
      <c r="E176" s="437"/>
      <c r="F176" s="437"/>
      <c r="G176" s="437"/>
      <c r="H176" s="437"/>
      <c r="I176" s="437"/>
      <c r="J176" s="437"/>
      <c r="K176" s="437"/>
      <c r="L176" s="437"/>
      <c r="M176" s="437"/>
      <c r="N176" s="437"/>
      <c r="O176" s="437"/>
      <c r="P176" s="437"/>
      <c r="Q176" s="437"/>
      <c r="R176" s="437"/>
      <c r="S176" s="437"/>
      <c r="T176" s="437"/>
      <c r="U176" s="437"/>
    </row>
    <row r="177" spans="1:21" ht="12.75">
      <c r="A177" s="437"/>
      <c r="B177" s="437"/>
      <c r="C177" s="437"/>
      <c r="D177" s="437"/>
      <c r="E177" s="437"/>
      <c r="F177" s="437"/>
      <c r="G177" s="437"/>
      <c r="H177" s="437"/>
      <c r="I177" s="437"/>
      <c r="J177" s="437"/>
      <c r="K177" s="437"/>
      <c r="L177" s="437"/>
      <c r="M177" s="437"/>
      <c r="N177" s="437"/>
      <c r="O177" s="437"/>
      <c r="P177" s="437"/>
      <c r="Q177" s="437"/>
      <c r="R177" s="437"/>
      <c r="S177" s="437"/>
      <c r="T177" s="437"/>
      <c r="U177" s="437"/>
    </row>
    <row r="178" spans="1:21" ht="12.75">
      <c r="A178" s="437"/>
      <c r="B178" s="437"/>
      <c r="C178" s="437"/>
      <c r="D178" s="437"/>
      <c r="E178" s="437"/>
      <c r="F178" s="437"/>
      <c r="G178" s="437"/>
      <c r="H178" s="437"/>
      <c r="I178" s="437"/>
      <c r="J178" s="437"/>
      <c r="K178" s="437"/>
      <c r="L178" s="437"/>
      <c r="M178" s="437"/>
      <c r="N178" s="437"/>
      <c r="O178" s="437"/>
      <c r="P178" s="437"/>
      <c r="Q178" s="437"/>
      <c r="R178" s="437"/>
      <c r="S178" s="437"/>
      <c r="T178" s="437"/>
      <c r="U178" s="437"/>
    </row>
    <row r="179" spans="1:21" ht="12.75">
      <c r="A179" s="437"/>
      <c r="B179" s="437"/>
      <c r="C179" s="437"/>
      <c r="D179" s="437"/>
      <c r="E179" s="437"/>
      <c r="F179" s="437"/>
      <c r="G179" s="437"/>
      <c r="H179" s="437"/>
      <c r="I179" s="437"/>
      <c r="J179" s="437"/>
      <c r="K179" s="437"/>
      <c r="L179" s="437"/>
      <c r="M179" s="437"/>
      <c r="N179" s="437"/>
      <c r="O179" s="437"/>
      <c r="P179" s="437"/>
      <c r="Q179" s="437"/>
      <c r="R179" s="437"/>
      <c r="S179" s="437"/>
      <c r="T179" s="437"/>
      <c r="U179" s="437"/>
    </row>
    <row r="180" spans="1:21" ht="12.75">
      <c r="A180" s="437"/>
      <c r="B180" s="437"/>
      <c r="C180" s="437"/>
      <c r="D180" s="437"/>
      <c r="E180" s="437"/>
      <c r="F180" s="437"/>
      <c r="G180" s="437"/>
      <c r="H180" s="437"/>
      <c r="I180" s="437"/>
      <c r="J180" s="437"/>
      <c r="K180" s="437"/>
      <c r="L180" s="437"/>
      <c r="M180" s="437"/>
      <c r="N180" s="437"/>
      <c r="O180" s="437"/>
      <c r="P180" s="437"/>
      <c r="Q180" s="437"/>
      <c r="R180" s="437"/>
      <c r="S180" s="437"/>
      <c r="T180" s="437"/>
      <c r="U180" s="437"/>
    </row>
    <row r="181" spans="1:21" ht="12.75">
      <c r="A181" s="437"/>
      <c r="B181" s="437"/>
      <c r="C181" s="437"/>
      <c r="D181" s="437"/>
      <c r="E181" s="437"/>
      <c r="F181" s="437"/>
      <c r="G181" s="437"/>
      <c r="H181" s="437"/>
      <c r="I181" s="437"/>
      <c r="J181" s="437"/>
      <c r="K181" s="437"/>
      <c r="L181" s="437"/>
      <c r="M181" s="437"/>
      <c r="N181" s="437"/>
      <c r="O181" s="437"/>
      <c r="P181" s="437"/>
      <c r="Q181" s="437"/>
      <c r="R181" s="437"/>
      <c r="S181" s="437"/>
      <c r="T181" s="437"/>
      <c r="U181" s="437"/>
    </row>
    <row r="182" spans="1:21" ht="12.75">
      <c r="A182" s="437"/>
      <c r="B182" s="437"/>
      <c r="C182" s="437"/>
      <c r="D182" s="437"/>
      <c r="E182" s="437"/>
      <c r="F182" s="437"/>
      <c r="G182" s="437"/>
      <c r="H182" s="437"/>
      <c r="I182" s="437"/>
      <c r="J182" s="437"/>
      <c r="K182" s="437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</row>
    <row r="183" spans="1:21" ht="12.75">
      <c r="A183" s="437"/>
      <c r="B183" s="437"/>
      <c r="C183" s="437"/>
      <c r="D183" s="437"/>
      <c r="E183" s="437"/>
      <c r="F183" s="437"/>
      <c r="G183" s="437"/>
      <c r="H183" s="437"/>
      <c r="I183" s="437"/>
      <c r="J183" s="437"/>
      <c r="K183" s="437"/>
      <c r="L183" s="437"/>
      <c r="M183" s="437"/>
      <c r="N183" s="437"/>
      <c r="O183" s="437"/>
      <c r="P183" s="437"/>
      <c r="Q183" s="437"/>
      <c r="R183" s="437"/>
      <c r="S183" s="437"/>
      <c r="T183" s="437"/>
      <c r="U183" s="437"/>
    </row>
    <row r="184" spans="1:21" ht="12.75">
      <c r="A184" s="437"/>
      <c r="B184" s="437"/>
      <c r="C184" s="437"/>
      <c r="D184" s="437"/>
      <c r="E184" s="437"/>
      <c r="F184" s="437"/>
      <c r="G184" s="437"/>
      <c r="H184" s="437"/>
      <c r="I184" s="437"/>
      <c r="J184" s="437"/>
      <c r="K184" s="437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</row>
    <row r="185" spans="1:21" ht="12.75">
      <c r="A185" s="437"/>
      <c r="B185" s="437"/>
      <c r="C185" s="437"/>
      <c r="D185" s="437"/>
      <c r="E185" s="437"/>
      <c r="F185" s="437"/>
      <c r="G185" s="437"/>
      <c r="H185" s="437"/>
      <c r="I185" s="437"/>
      <c r="J185" s="437"/>
      <c r="K185" s="437"/>
      <c r="L185" s="437"/>
      <c r="M185" s="437"/>
      <c r="N185" s="437"/>
      <c r="O185" s="437"/>
      <c r="P185" s="437"/>
      <c r="Q185" s="437"/>
      <c r="R185" s="437"/>
      <c r="S185" s="437"/>
      <c r="T185" s="437"/>
      <c r="U185" s="437"/>
    </row>
    <row r="186" spans="1:21" ht="12.75">
      <c r="A186" s="437"/>
      <c r="B186" s="437"/>
      <c r="C186" s="437"/>
      <c r="D186" s="437"/>
      <c r="E186" s="437"/>
      <c r="F186" s="437"/>
      <c r="G186" s="437"/>
      <c r="H186" s="437"/>
      <c r="I186" s="437"/>
      <c r="J186" s="437"/>
      <c r="K186" s="437"/>
      <c r="L186" s="437"/>
      <c r="M186" s="437"/>
      <c r="N186" s="437"/>
      <c r="O186" s="437"/>
      <c r="P186" s="437"/>
      <c r="Q186" s="437"/>
      <c r="R186" s="437"/>
      <c r="S186" s="437"/>
      <c r="T186" s="437"/>
      <c r="U186" s="437"/>
    </row>
    <row r="187" spans="1:21" ht="12.75">
      <c r="A187" s="437"/>
      <c r="B187" s="437"/>
      <c r="C187" s="437"/>
      <c r="D187" s="437"/>
      <c r="E187" s="437"/>
      <c r="F187" s="437"/>
      <c r="G187" s="437"/>
      <c r="H187" s="437"/>
      <c r="I187" s="437"/>
      <c r="J187" s="437"/>
      <c r="K187" s="437"/>
      <c r="L187" s="437"/>
      <c r="M187" s="437"/>
      <c r="N187" s="437"/>
      <c r="O187" s="437"/>
      <c r="P187" s="437"/>
      <c r="Q187" s="437"/>
      <c r="R187" s="437"/>
      <c r="S187" s="437"/>
      <c r="T187" s="437"/>
      <c r="U187" s="437"/>
    </row>
    <row r="188" spans="1:21" ht="12.75">
      <c r="A188" s="437"/>
      <c r="B188" s="437"/>
      <c r="C188" s="437"/>
      <c r="D188" s="437"/>
      <c r="E188" s="437"/>
      <c r="F188" s="437"/>
      <c r="G188" s="437"/>
      <c r="H188" s="437"/>
      <c r="I188" s="437"/>
      <c r="J188" s="437"/>
      <c r="K188" s="437"/>
      <c r="L188" s="437"/>
      <c r="M188" s="437"/>
      <c r="N188" s="437"/>
      <c r="O188" s="437"/>
      <c r="P188" s="437"/>
      <c r="Q188" s="437"/>
      <c r="R188" s="437"/>
      <c r="S188" s="437"/>
      <c r="T188" s="437"/>
      <c r="U188" s="437"/>
    </row>
    <row r="189" spans="1:21" ht="12.75">
      <c r="A189" s="437"/>
      <c r="B189" s="437"/>
      <c r="C189" s="437"/>
      <c r="D189" s="437"/>
      <c r="E189" s="437"/>
      <c r="F189" s="437"/>
      <c r="G189" s="437"/>
      <c r="H189" s="437"/>
      <c r="I189" s="437"/>
      <c r="J189" s="437"/>
      <c r="K189" s="437"/>
      <c r="L189" s="437"/>
      <c r="M189" s="437"/>
      <c r="N189" s="437"/>
      <c r="O189" s="437"/>
      <c r="P189" s="437"/>
      <c r="Q189" s="437"/>
      <c r="R189" s="437"/>
      <c r="S189" s="437"/>
      <c r="T189" s="437"/>
      <c r="U189" s="437"/>
    </row>
    <row r="190" spans="1:21" ht="12.75">
      <c r="A190" s="437"/>
      <c r="B190" s="437"/>
      <c r="C190" s="437"/>
      <c r="D190" s="437"/>
      <c r="E190" s="437"/>
      <c r="F190" s="437"/>
      <c r="G190" s="437"/>
      <c r="H190" s="437"/>
      <c r="I190" s="437"/>
      <c r="J190" s="437"/>
      <c r="K190" s="437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</row>
    <row r="191" spans="1:21" ht="12.75">
      <c r="A191" s="437"/>
      <c r="B191" s="437"/>
      <c r="C191" s="437"/>
      <c r="D191" s="437"/>
      <c r="E191" s="437"/>
      <c r="F191" s="437"/>
      <c r="G191" s="437"/>
      <c r="H191" s="437"/>
      <c r="I191" s="437"/>
      <c r="J191" s="437"/>
      <c r="K191" s="437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</row>
    <row r="192" spans="1:21" ht="12.75">
      <c r="A192" s="437"/>
      <c r="B192" s="437"/>
      <c r="C192" s="437"/>
      <c r="D192" s="437"/>
      <c r="E192" s="437"/>
      <c r="F192" s="437"/>
      <c r="G192" s="437"/>
      <c r="H192" s="437"/>
      <c r="I192" s="437"/>
      <c r="J192" s="437"/>
      <c r="K192" s="437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</row>
    <row r="193" spans="1:21" ht="12.75">
      <c r="A193" s="437"/>
      <c r="B193" s="437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437"/>
      <c r="N193" s="437"/>
      <c r="O193" s="437"/>
      <c r="P193" s="437"/>
      <c r="Q193" s="437"/>
      <c r="R193" s="437"/>
      <c r="S193" s="437"/>
      <c r="T193" s="437"/>
      <c r="U193" s="437"/>
    </row>
    <row r="194" spans="1:21" ht="12.75">
      <c r="A194" s="437"/>
      <c r="B194" s="437"/>
      <c r="C194" s="437"/>
      <c r="D194" s="437"/>
      <c r="E194" s="437"/>
      <c r="F194" s="437"/>
      <c r="G194" s="437"/>
      <c r="H194" s="437"/>
      <c r="I194" s="437"/>
      <c r="J194" s="437"/>
      <c r="K194" s="437"/>
      <c r="L194" s="437"/>
      <c r="M194" s="437"/>
      <c r="N194" s="437"/>
      <c r="O194" s="437"/>
      <c r="P194" s="437"/>
      <c r="Q194" s="437"/>
      <c r="R194" s="437"/>
      <c r="S194" s="437"/>
      <c r="T194" s="437"/>
      <c r="U194" s="437"/>
    </row>
    <row r="195" spans="1:21" ht="12.75">
      <c r="A195" s="437"/>
      <c r="B195" s="437"/>
      <c r="C195" s="437"/>
      <c r="D195" s="437"/>
      <c r="E195" s="437"/>
      <c r="F195" s="437"/>
      <c r="G195" s="437"/>
      <c r="H195" s="437"/>
      <c r="I195" s="437"/>
      <c r="J195" s="437"/>
      <c r="K195" s="437"/>
      <c r="L195" s="437"/>
      <c r="M195" s="437"/>
      <c r="N195" s="437"/>
      <c r="O195" s="437"/>
      <c r="P195" s="437"/>
      <c r="Q195" s="437"/>
      <c r="R195" s="437"/>
      <c r="S195" s="437"/>
      <c r="T195" s="437"/>
      <c r="U195" s="437"/>
    </row>
    <row r="196" spans="1:21" ht="12.75">
      <c r="A196" s="437"/>
      <c r="B196" s="437"/>
      <c r="C196" s="437"/>
      <c r="D196" s="437"/>
      <c r="E196" s="437"/>
      <c r="F196" s="437"/>
      <c r="G196" s="437"/>
      <c r="H196" s="437"/>
      <c r="I196" s="437"/>
      <c r="J196" s="437"/>
      <c r="K196" s="437"/>
      <c r="L196" s="437"/>
      <c r="M196" s="437"/>
      <c r="N196" s="437"/>
      <c r="O196" s="437"/>
      <c r="P196" s="437"/>
      <c r="Q196" s="437"/>
      <c r="R196" s="437"/>
      <c r="S196" s="437"/>
      <c r="T196" s="437"/>
      <c r="U196" s="437"/>
    </row>
    <row r="197" spans="1:21" ht="12.75">
      <c r="A197" s="437"/>
      <c r="B197" s="437"/>
      <c r="C197" s="437"/>
      <c r="D197" s="437"/>
      <c r="E197" s="437"/>
      <c r="F197" s="437"/>
      <c r="G197" s="437"/>
      <c r="H197" s="437"/>
      <c r="I197" s="437"/>
      <c r="J197" s="437"/>
      <c r="K197" s="437"/>
      <c r="L197" s="437"/>
      <c r="M197" s="437"/>
      <c r="N197" s="437"/>
      <c r="O197" s="437"/>
      <c r="P197" s="437"/>
      <c r="Q197" s="437"/>
      <c r="R197" s="437"/>
      <c r="S197" s="437"/>
      <c r="T197" s="437"/>
      <c r="U197" s="437"/>
    </row>
    <row r="198" spans="1:21" ht="12.75">
      <c r="A198" s="437"/>
      <c r="B198" s="437"/>
      <c r="C198" s="437"/>
      <c r="D198" s="437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7"/>
      <c r="Q198" s="437"/>
      <c r="R198" s="437"/>
      <c r="S198" s="437"/>
      <c r="T198" s="437"/>
      <c r="U198" s="437"/>
    </row>
    <row r="199" spans="1:21" ht="12.75">
      <c r="A199" s="437"/>
      <c r="B199" s="437"/>
      <c r="C199" s="437"/>
      <c r="D199" s="437"/>
      <c r="E199" s="437"/>
      <c r="F199" s="437"/>
      <c r="G199" s="437"/>
      <c r="H199" s="437"/>
      <c r="I199" s="437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  <c r="U199" s="437"/>
    </row>
    <row r="200" spans="1:21" ht="12.75">
      <c r="A200" s="437"/>
      <c r="B200" s="437"/>
      <c r="C200" s="437"/>
      <c r="D200" s="437"/>
      <c r="E200" s="437"/>
      <c r="F200" s="437"/>
      <c r="G200" s="437"/>
      <c r="H200" s="437"/>
      <c r="I200" s="437"/>
      <c r="J200" s="437"/>
      <c r="K200" s="437"/>
      <c r="L200" s="437"/>
      <c r="M200" s="437"/>
      <c r="N200" s="437"/>
      <c r="O200" s="437"/>
      <c r="P200" s="437"/>
      <c r="Q200" s="437"/>
      <c r="R200" s="437"/>
      <c r="S200" s="437"/>
      <c r="T200" s="437"/>
      <c r="U200" s="437"/>
    </row>
    <row r="201" spans="1:21" ht="12.75">
      <c r="A201" s="437"/>
      <c r="B201" s="437"/>
      <c r="C201" s="437"/>
      <c r="D201" s="437"/>
      <c r="E201" s="437"/>
      <c r="F201" s="437"/>
      <c r="G201" s="437"/>
      <c r="H201" s="437"/>
      <c r="I201" s="437"/>
      <c r="J201" s="437"/>
      <c r="K201" s="437"/>
      <c r="L201" s="437"/>
      <c r="M201" s="437"/>
      <c r="N201" s="437"/>
      <c r="O201" s="437"/>
      <c r="P201" s="437"/>
      <c r="Q201" s="437"/>
      <c r="R201" s="437"/>
      <c r="S201" s="437"/>
      <c r="T201" s="437"/>
      <c r="U201" s="437"/>
    </row>
    <row r="202" spans="1:21" ht="12.75">
      <c r="A202" s="437"/>
      <c r="B202" s="437"/>
      <c r="C202" s="437"/>
      <c r="D202" s="437"/>
      <c r="E202" s="437"/>
      <c r="F202" s="437"/>
      <c r="G202" s="437"/>
      <c r="H202" s="437"/>
      <c r="I202" s="437"/>
      <c r="J202" s="437"/>
      <c r="K202" s="437"/>
      <c r="L202" s="437"/>
      <c r="M202" s="437"/>
      <c r="N202" s="437"/>
      <c r="O202" s="437"/>
      <c r="P202" s="437"/>
      <c r="Q202" s="437"/>
      <c r="R202" s="437"/>
      <c r="S202" s="437"/>
      <c r="T202" s="437"/>
      <c r="U202" s="437"/>
    </row>
    <row r="203" spans="1:21" ht="12.75">
      <c r="A203" s="437"/>
      <c r="B203" s="437"/>
      <c r="C203" s="437"/>
      <c r="D203" s="437"/>
      <c r="E203" s="437"/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  <c r="U203" s="437"/>
    </row>
    <row r="204" spans="1:21" ht="12.75">
      <c r="A204" s="437"/>
      <c r="B204" s="437"/>
      <c r="C204" s="437"/>
      <c r="D204" s="437"/>
      <c r="E204" s="437"/>
      <c r="F204" s="437"/>
      <c r="G204" s="437"/>
      <c r="H204" s="437"/>
      <c r="I204" s="437"/>
      <c r="J204" s="437"/>
      <c r="K204" s="437"/>
      <c r="L204" s="437"/>
      <c r="M204" s="437"/>
      <c r="N204" s="437"/>
      <c r="O204" s="437"/>
      <c r="P204" s="437"/>
      <c r="Q204" s="437"/>
      <c r="R204" s="437"/>
      <c r="S204" s="437"/>
      <c r="T204" s="437"/>
      <c r="U204" s="437"/>
    </row>
    <row r="205" spans="1:21" ht="12.75">
      <c r="A205" s="437"/>
      <c r="B205" s="437"/>
      <c r="C205" s="437"/>
      <c r="D205" s="437"/>
      <c r="E205" s="437"/>
      <c r="F205" s="437"/>
      <c r="G205" s="437"/>
      <c r="H205" s="437"/>
      <c r="I205" s="437"/>
      <c r="J205" s="437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</row>
    <row r="206" spans="1:21" ht="12.75">
      <c r="A206" s="437"/>
      <c r="B206" s="437"/>
      <c r="C206" s="437"/>
      <c r="D206" s="437"/>
      <c r="E206" s="437"/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</row>
    <row r="207" spans="1:21" ht="12.75">
      <c r="A207" s="437"/>
      <c r="B207" s="437"/>
      <c r="C207" s="437"/>
      <c r="D207" s="437"/>
      <c r="E207" s="437"/>
      <c r="F207" s="437"/>
      <c r="G207" s="437"/>
      <c r="H207" s="437"/>
      <c r="I207" s="437"/>
      <c r="J207" s="437"/>
      <c r="K207" s="437"/>
      <c r="L207" s="437"/>
      <c r="M207" s="437"/>
      <c r="N207" s="437"/>
      <c r="O207" s="437"/>
      <c r="P207" s="437"/>
      <c r="Q207" s="437"/>
      <c r="R207" s="437"/>
      <c r="S207" s="437"/>
      <c r="T207" s="437"/>
      <c r="U207" s="437"/>
    </row>
    <row r="208" spans="1:21" ht="12.75">
      <c r="A208" s="437"/>
      <c r="B208" s="437"/>
      <c r="C208" s="437"/>
      <c r="D208" s="437"/>
      <c r="E208" s="437"/>
      <c r="F208" s="437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7"/>
      <c r="R208" s="437"/>
      <c r="S208" s="437"/>
      <c r="T208" s="437"/>
      <c r="U208" s="437"/>
    </row>
    <row r="209" spans="1:21" ht="12.75">
      <c r="A209" s="437"/>
      <c r="B209" s="437"/>
      <c r="C209" s="437"/>
      <c r="D209" s="437"/>
      <c r="E209" s="437"/>
      <c r="F209" s="437"/>
      <c r="G209" s="437"/>
      <c r="H209" s="437"/>
      <c r="I209" s="437"/>
      <c r="J209" s="437"/>
      <c r="K209" s="437"/>
      <c r="L209" s="437"/>
      <c r="M209" s="437"/>
      <c r="N209" s="437"/>
      <c r="O209" s="437"/>
      <c r="P209" s="437"/>
      <c r="Q209" s="437"/>
      <c r="R209" s="437"/>
      <c r="S209" s="437"/>
      <c r="T209" s="437"/>
      <c r="U209" s="437"/>
    </row>
    <row r="210" spans="1:21" ht="12.75">
      <c r="A210" s="437"/>
      <c r="B210" s="437"/>
      <c r="C210" s="437"/>
      <c r="D210" s="437"/>
      <c r="E210" s="437"/>
      <c r="F210" s="437"/>
      <c r="G210" s="437"/>
      <c r="H210" s="437"/>
      <c r="I210" s="437"/>
      <c r="J210" s="437"/>
      <c r="K210" s="437"/>
      <c r="L210" s="437"/>
      <c r="M210" s="437"/>
      <c r="N210" s="437"/>
      <c r="O210" s="437"/>
      <c r="P210" s="437"/>
      <c r="Q210" s="437"/>
      <c r="R210" s="437"/>
      <c r="S210" s="437"/>
      <c r="T210" s="437"/>
      <c r="U210" s="437"/>
    </row>
    <row r="211" spans="1:21" ht="12.75">
      <c r="A211" s="437"/>
      <c r="B211" s="437"/>
      <c r="C211" s="437"/>
      <c r="D211" s="437"/>
      <c r="E211" s="437"/>
      <c r="F211" s="437"/>
      <c r="G211" s="437"/>
      <c r="H211" s="437"/>
      <c r="I211" s="437"/>
      <c r="J211" s="437"/>
      <c r="K211" s="437"/>
      <c r="L211" s="437"/>
      <c r="M211" s="437"/>
      <c r="N211" s="437"/>
      <c r="O211" s="437"/>
      <c r="P211" s="437"/>
      <c r="Q211" s="437"/>
      <c r="R211" s="437"/>
      <c r="S211" s="437"/>
      <c r="T211" s="437"/>
      <c r="U211" s="437"/>
    </row>
    <row r="212" spans="1:21" ht="12.75">
      <c r="A212" s="437"/>
      <c r="B212" s="437"/>
      <c r="C212" s="437"/>
      <c r="D212" s="437"/>
      <c r="E212" s="437"/>
      <c r="F212" s="437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</row>
    <row r="213" spans="1:21" ht="12.75">
      <c r="A213" s="437"/>
      <c r="B213" s="437"/>
      <c r="C213" s="437"/>
      <c r="D213" s="437"/>
      <c r="E213" s="437"/>
      <c r="F213" s="437"/>
      <c r="G213" s="437"/>
      <c r="H213" s="437"/>
      <c r="I213" s="437"/>
      <c r="J213" s="437"/>
      <c r="K213" s="437"/>
      <c r="L213" s="437"/>
      <c r="M213" s="437"/>
      <c r="N213" s="437"/>
      <c r="O213" s="437"/>
      <c r="P213" s="437"/>
      <c r="Q213" s="437"/>
      <c r="R213" s="437"/>
      <c r="S213" s="437"/>
      <c r="T213" s="437"/>
      <c r="U213" s="437"/>
    </row>
    <row r="214" spans="1:21" ht="12.75">
      <c r="A214" s="437"/>
      <c r="B214" s="437"/>
      <c r="C214" s="437"/>
      <c r="D214" s="437"/>
      <c r="E214" s="437"/>
      <c r="F214" s="437"/>
      <c r="G214" s="437"/>
      <c r="H214" s="437"/>
      <c r="I214" s="437"/>
      <c r="J214" s="437"/>
      <c r="K214" s="437"/>
      <c r="L214" s="437"/>
      <c r="M214" s="437"/>
      <c r="N214" s="437"/>
      <c r="O214" s="437"/>
      <c r="P214" s="437"/>
      <c r="Q214" s="437"/>
      <c r="R214" s="437"/>
      <c r="S214" s="437"/>
      <c r="T214" s="437"/>
      <c r="U214" s="437"/>
    </row>
    <row r="215" spans="1:21" ht="12.75">
      <c r="A215" s="437"/>
      <c r="B215" s="437"/>
      <c r="C215" s="437"/>
      <c r="D215" s="437"/>
      <c r="E215" s="437"/>
      <c r="F215" s="437"/>
      <c r="G215" s="437"/>
      <c r="H215" s="437"/>
      <c r="I215" s="437"/>
      <c r="J215" s="437"/>
      <c r="K215" s="437"/>
      <c r="L215" s="437"/>
      <c r="M215" s="437"/>
      <c r="N215" s="437"/>
      <c r="O215" s="437"/>
      <c r="P215" s="437"/>
      <c r="Q215" s="437"/>
      <c r="R215" s="437"/>
      <c r="S215" s="437"/>
      <c r="T215" s="437"/>
      <c r="U215" s="437"/>
    </row>
    <row r="216" spans="1:21" ht="12.75">
      <c r="A216" s="437"/>
      <c r="B216" s="437"/>
      <c r="C216" s="437"/>
      <c r="D216" s="437"/>
      <c r="E216" s="437"/>
      <c r="F216" s="437"/>
      <c r="G216" s="437"/>
      <c r="H216" s="437"/>
      <c r="I216" s="437"/>
      <c r="J216" s="437"/>
      <c r="K216" s="437"/>
      <c r="L216" s="437"/>
      <c r="M216" s="437"/>
      <c r="N216" s="437"/>
      <c r="O216" s="437"/>
      <c r="P216" s="437"/>
      <c r="Q216" s="437"/>
      <c r="R216" s="437"/>
      <c r="S216" s="437"/>
      <c r="T216" s="437"/>
      <c r="U216" s="437"/>
    </row>
    <row r="217" spans="1:21" ht="12.75">
      <c r="A217" s="437"/>
      <c r="B217" s="437"/>
      <c r="C217" s="437"/>
      <c r="D217" s="437"/>
      <c r="E217" s="437"/>
      <c r="F217" s="437"/>
      <c r="G217" s="437"/>
      <c r="H217" s="437"/>
      <c r="I217" s="437"/>
      <c r="J217" s="437"/>
      <c r="K217" s="437"/>
      <c r="L217" s="437"/>
      <c r="M217" s="437"/>
      <c r="N217" s="437"/>
      <c r="O217" s="437"/>
      <c r="P217" s="437"/>
      <c r="Q217" s="437"/>
      <c r="R217" s="437"/>
      <c r="S217" s="437"/>
      <c r="T217" s="437"/>
      <c r="U217" s="437"/>
    </row>
    <row r="218" spans="1:21" ht="12.75">
      <c r="A218" s="437"/>
      <c r="B218" s="437"/>
      <c r="C218" s="437"/>
      <c r="D218" s="437"/>
      <c r="E218" s="437"/>
      <c r="F218" s="437"/>
      <c r="G218" s="437"/>
      <c r="H218" s="437"/>
      <c r="I218" s="437"/>
      <c r="J218" s="437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</row>
    <row r="219" spans="1:21" ht="12.75">
      <c r="A219" s="437"/>
      <c r="B219" s="437"/>
      <c r="C219" s="437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</row>
    <row r="220" spans="1:21" ht="12.75">
      <c r="A220" s="437"/>
      <c r="B220" s="437"/>
      <c r="C220" s="437"/>
      <c r="D220" s="437"/>
      <c r="E220" s="437"/>
      <c r="F220" s="437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</row>
    <row r="221" spans="1:21" ht="12.75">
      <c r="A221" s="437"/>
      <c r="B221" s="437"/>
      <c r="C221" s="437"/>
      <c r="D221" s="437"/>
      <c r="E221" s="437"/>
      <c r="F221" s="437"/>
      <c r="G221" s="437"/>
      <c r="H221" s="437"/>
      <c r="I221" s="437"/>
      <c r="J221" s="437"/>
      <c r="K221" s="437"/>
      <c r="L221" s="437"/>
      <c r="M221" s="437"/>
      <c r="N221" s="437"/>
      <c r="O221" s="437"/>
      <c r="P221" s="437"/>
      <c r="Q221" s="437"/>
      <c r="R221" s="437"/>
      <c r="S221" s="437"/>
      <c r="T221" s="437"/>
      <c r="U221" s="437"/>
    </row>
    <row r="222" spans="1:21" ht="12.75">
      <c r="A222" s="437"/>
      <c r="B222" s="437"/>
      <c r="C222" s="437"/>
      <c r="D222" s="437"/>
      <c r="E222" s="437"/>
      <c r="F222" s="437"/>
      <c r="G222" s="437"/>
      <c r="H222" s="437"/>
      <c r="I222" s="437"/>
      <c r="J222" s="437"/>
      <c r="K222" s="437"/>
      <c r="L222" s="437"/>
      <c r="M222" s="437"/>
      <c r="N222" s="437"/>
      <c r="O222" s="437"/>
      <c r="P222" s="437"/>
      <c r="Q222" s="437"/>
      <c r="R222" s="437"/>
      <c r="S222" s="437"/>
      <c r="T222" s="437"/>
      <c r="U222" s="437"/>
    </row>
    <row r="223" spans="1:21" ht="12.75">
      <c r="A223" s="437"/>
      <c r="B223" s="437"/>
      <c r="C223" s="437"/>
      <c r="D223" s="437"/>
      <c r="E223" s="437"/>
      <c r="F223" s="437"/>
      <c r="G223" s="437"/>
      <c r="H223" s="437"/>
      <c r="I223" s="437"/>
      <c r="J223" s="437"/>
      <c r="K223" s="437"/>
      <c r="L223" s="437"/>
      <c r="M223" s="437"/>
      <c r="N223" s="437"/>
      <c r="O223" s="437"/>
      <c r="P223" s="437"/>
      <c r="Q223" s="437"/>
      <c r="R223" s="437"/>
      <c r="S223" s="437"/>
      <c r="T223" s="437"/>
      <c r="U223" s="437"/>
    </row>
    <row r="224" spans="1:21" ht="12.75">
      <c r="A224" s="437"/>
      <c r="B224" s="437"/>
      <c r="C224" s="437"/>
      <c r="D224" s="437"/>
      <c r="E224" s="437"/>
      <c r="F224" s="437"/>
      <c r="G224" s="437"/>
      <c r="H224" s="437"/>
      <c r="I224" s="437"/>
      <c r="J224" s="437"/>
      <c r="K224" s="437"/>
      <c r="L224" s="437"/>
      <c r="M224" s="437"/>
      <c r="N224" s="437"/>
      <c r="O224" s="437"/>
      <c r="P224" s="437"/>
      <c r="Q224" s="437"/>
      <c r="R224" s="437"/>
      <c r="S224" s="437"/>
      <c r="T224" s="437"/>
      <c r="U224" s="437"/>
    </row>
    <row r="225" spans="1:21" ht="12.75">
      <c r="A225" s="437"/>
      <c r="B225" s="437"/>
      <c r="C225" s="437"/>
      <c r="D225" s="437"/>
      <c r="E225" s="437"/>
      <c r="F225" s="437"/>
      <c r="G225" s="437"/>
      <c r="H225" s="437"/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37"/>
      <c r="U225" s="437"/>
    </row>
    <row r="226" spans="1:21" ht="12.75">
      <c r="A226" s="437"/>
      <c r="B226" s="437"/>
      <c r="C226" s="437"/>
      <c r="D226" s="437"/>
      <c r="E226" s="437"/>
      <c r="F226" s="437"/>
      <c r="G226" s="437"/>
      <c r="H226" s="437"/>
      <c r="I226" s="437"/>
      <c r="J226" s="437"/>
      <c r="K226" s="437"/>
      <c r="L226" s="437"/>
      <c r="M226" s="437"/>
      <c r="N226" s="437"/>
      <c r="O226" s="437"/>
      <c r="P226" s="437"/>
      <c r="Q226" s="437"/>
      <c r="R226" s="437"/>
      <c r="S226" s="437"/>
      <c r="T226" s="437"/>
      <c r="U226" s="437"/>
    </row>
    <row r="227" spans="1:21" ht="12.75">
      <c r="A227" s="437"/>
      <c r="B227" s="437"/>
      <c r="C227" s="437"/>
      <c r="D227" s="437"/>
      <c r="E227" s="437"/>
      <c r="F227" s="437"/>
      <c r="G227" s="437"/>
      <c r="H227" s="437"/>
      <c r="I227" s="437"/>
      <c r="J227" s="437"/>
      <c r="K227" s="437"/>
      <c r="L227" s="437"/>
      <c r="M227" s="437"/>
      <c r="N227" s="437"/>
      <c r="O227" s="437"/>
      <c r="P227" s="437"/>
      <c r="Q227" s="437"/>
      <c r="R227" s="437"/>
      <c r="S227" s="437"/>
      <c r="T227" s="437"/>
      <c r="U227" s="437"/>
    </row>
    <row r="228" spans="1:21" ht="12.75">
      <c r="A228" s="437"/>
      <c r="B228" s="437"/>
      <c r="C228" s="437"/>
      <c r="D228" s="437"/>
      <c r="E228" s="437"/>
      <c r="F228" s="437"/>
      <c r="G228" s="437"/>
      <c r="H228" s="437"/>
      <c r="I228" s="437"/>
      <c r="J228" s="437"/>
      <c r="K228" s="437"/>
      <c r="L228" s="437"/>
      <c r="M228" s="437"/>
      <c r="N228" s="437"/>
      <c r="O228" s="437"/>
      <c r="P228" s="437"/>
      <c r="Q228" s="437"/>
      <c r="R228" s="437"/>
      <c r="S228" s="437"/>
      <c r="T228" s="437"/>
      <c r="U228" s="437"/>
    </row>
    <row r="229" spans="1:21" ht="12.75">
      <c r="A229" s="437"/>
      <c r="B229" s="437"/>
      <c r="C229" s="437"/>
      <c r="D229" s="437"/>
      <c r="E229" s="437"/>
      <c r="F229" s="437"/>
      <c r="G229" s="437"/>
      <c r="H229" s="437"/>
      <c r="I229" s="437"/>
      <c r="J229" s="437"/>
      <c r="K229" s="437"/>
      <c r="L229" s="437"/>
      <c r="M229" s="437"/>
      <c r="N229" s="437"/>
      <c r="O229" s="437"/>
      <c r="P229" s="437"/>
      <c r="Q229" s="437"/>
      <c r="R229" s="437"/>
      <c r="S229" s="437"/>
      <c r="T229" s="437"/>
      <c r="U229" s="437"/>
    </row>
    <row r="230" spans="1:21" ht="12.75">
      <c r="A230" s="437"/>
      <c r="B230" s="437"/>
      <c r="C230" s="437"/>
      <c r="D230" s="437"/>
      <c r="E230" s="437"/>
      <c r="F230" s="437"/>
      <c r="G230" s="437"/>
      <c r="H230" s="437"/>
      <c r="I230" s="437"/>
      <c r="J230" s="437"/>
      <c r="K230" s="437"/>
      <c r="L230" s="437"/>
      <c r="M230" s="437"/>
      <c r="N230" s="437"/>
      <c r="O230" s="437"/>
      <c r="P230" s="437"/>
      <c r="Q230" s="437"/>
      <c r="R230" s="437"/>
      <c r="S230" s="437"/>
      <c r="T230" s="437"/>
      <c r="U230" s="437"/>
    </row>
    <row r="231" spans="1:21" ht="12.75">
      <c r="A231" s="437"/>
      <c r="B231" s="437"/>
      <c r="C231" s="437"/>
      <c r="D231" s="437"/>
      <c r="E231" s="437"/>
      <c r="F231" s="437"/>
      <c r="G231" s="437"/>
      <c r="H231" s="437"/>
      <c r="I231" s="437"/>
      <c r="J231" s="437"/>
      <c r="K231" s="437"/>
      <c r="L231" s="437"/>
      <c r="M231" s="437"/>
      <c r="N231" s="437"/>
      <c r="O231" s="437"/>
      <c r="P231" s="437"/>
      <c r="Q231" s="437"/>
      <c r="R231" s="437"/>
      <c r="S231" s="437"/>
      <c r="T231" s="437"/>
      <c r="U231" s="437"/>
    </row>
    <row r="232" spans="1:21" ht="12.75">
      <c r="A232" s="437"/>
      <c r="B232" s="437"/>
      <c r="C232" s="437"/>
      <c r="D232" s="437"/>
      <c r="E232" s="437"/>
      <c r="F232" s="437"/>
      <c r="G232" s="437"/>
      <c r="H232" s="437"/>
      <c r="I232" s="437"/>
      <c r="J232" s="437"/>
      <c r="K232" s="437"/>
      <c r="L232" s="437"/>
      <c r="M232" s="437"/>
      <c r="N232" s="437"/>
      <c r="O232" s="437"/>
      <c r="P232" s="437"/>
      <c r="Q232" s="437"/>
      <c r="R232" s="437"/>
      <c r="S232" s="437"/>
      <c r="T232" s="437"/>
      <c r="U232" s="437"/>
    </row>
    <row r="233" spans="1:21" ht="12.75">
      <c r="A233" s="437"/>
      <c r="B233" s="437"/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37"/>
      <c r="U233" s="437"/>
    </row>
    <row r="234" spans="1:21" ht="12.75">
      <c r="A234" s="437"/>
      <c r="B234" s="437"/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37"/>
      <c r="U234" s="437"/>
    </row>
    <row r="235" spans="1:21" ht="12.75">
      <c r="A235" s="437"/>
      <c r="B235" s="437"/>
      <c r="C235" s="437"/>
      <c r="D235" s="437"/>
      <c r="E235" s="437"/>
      <c r="F235" s="437"/>
      <c r="G235" s="437"/>
      <c r="H235" s="437"/>
      <c r="I235" s="437"/>
      <c r="J235" s="437"/>
      <c r="K235" s="437"/>
      <c r="L235" s="437"/>
      <c r="M235" s="437"/>
      <c r="N235" s="437"/>
      <c r="O235" s="437"/>
      <c r="P235" s="437"/>
      <c r="Q235" s="437"/>
      <c r="R235" s="437"/>
      <c r="S235" s="437"/>
      <c r="T235" s="437"/>
      <c r="U235" s="437"/>
    </row>
    <row r="236" spans="1:21" ht="12.75">
      <c r="A236" s="437"/>
      <c r="B236" s="437"/>
      <c r="C236" s="437"/>
      <c r="D236" s="437"/>
      <c r="E236" s="437"/>
      <c r="F236" s="437"/>
      <c r="G236" s="437"/>
      <c r="H236" s="437"/>
      <c r="I236" s="437"/>
      <c r="J236" s="437"/>
      <c r="K236" s="437"/>
      <c r="L236" s="437"/>
      <c r="M236" s="437"/>
      <c r="N236" s="437"/>
      <c r="O236" s="437"/>
      <c r="P236" s="437"/>
      <c r="Q236" s="437"/>
      <c r="R236" s="437"/>
      <c r="S236" s="437"/>
      <c r="T236" s="437"/>
      <c r="U236" s="437"/>
    </row>
    <row r="237" spans="1:21" ht="12.75">
      <c r="A237" s="437"/>
      <c r="B237" s="437"/>
      <c r="C237" s="437"/>
      <c r="D237" s="437"/>
      <c r="E237" s="437"/>
      <c r="F237" s="437"/>
      <c r="G237" s="437"/>
      <c r="H237" s="437"/>
      <c r="I237" s="437"/>
      <c r="J237" s="437"/>
      <c r="K237" s="437"/>
      <c r="L237" s="437"/>
      <c r="M237" s="437"/>
      <c r="N237" s="437"/>
      <c r="O237" s="437"/>
      <c r="P237" s="437"/>
      <c r="Q237" s="437"/>
      <c r="R237" s="437"/>
      <c r="S237" s="437"/>
      <c r="T237" s="437"/>
      <c r="U237" s="437"/>
    </row>
    <row r="238" spans="1:21" ht="12.75">
      <c r="A238" s="437"/>
      <c r="B238" s="437"/>
      <c r="C238" s="437"/>
      <c r="D238" s="437"/>
      <c r="E238" s="437"/>
      <c r="F238" s="437"/>
      <c r="G238" s="437"/>
      <c r="H238" s="437"/>
      <c r="I238" s="437"/>
      <c r="J238" s="437"/>
      <c r="K238" s="437"/>
      <c r="L238" s="437"/>
      <c r="M238" s="437"/>
      <c r="N238" s="437"/>
      <c r="O238" s="437"/>
      <c r="P238" s="437"/>
      <c r="Q238" s="437"/>
      <c r="R238" s="437"/>
      <c r="S238" s="437"/>
      <c r="T238" s="437"/>
      <c r="U238" s="437"/>
    </row>
    <row r="239" spans="1:21" ht="12.75">
      <c r="A239" s="437"/>
      <c r="B239" s="437"/>
      <c r="C239" s="437"/>
      <c r="D239" s="437"/>
      <c r="E239" s="437"/>
      <c r="F239" s="437"/>
      <c r="G239" s="437"/>
      <c r="H239" s="437"/>
      <c r="I239" s="437"/>
      <c r="J239" s="437"/>
      <c r="K239" s="437"/>
      <c r="L239" s="437"/>
      <c r="M239" s="437"/>
      <c r="N239" s="437"/>
      <c r="O239" s="437"/>
      <c r="P239" s="437"/>
      <c r="Q239" s="437"/>
      <c r="R239" s="437"/>
      <c r="S239" s="437"/>
      <c r="T239" s="437"/>
      <c r="U239" s="437"/>
    </row>
    <row r="240" spans="1:21" ht="12.75">
      <c r="A240" s="437"/>
      <c r="B240" s="437"/>
      <c r="C240" s="437"/>
      <c r="D240" s="437"/>
      <c r="E240" s="437"/>
      <c r="F240" s="437"/>
      <c r="G240" s="437"/>
      <c r="H240" s="437"/>
      <c r="I240" s="437"/>
      <c r="J240" s="437"/>
      <c r="K240" s="437"/>
      <c r="L240" s="437"/>
      <c r="M240" s="437"/>
      <c r="N240" s="437"/>
      <c r="O240" s="437"/>
      <c r="P240" s="437"/>
      <c r="Q240" s="437"/>
      <c r="R240" s="437"/>
      <c r="S240" s="437"/>
      <c r="T240" s="437"/>
      <c r="U240" s="437"/>
    </row>
    <row r="241" spans="1:21" ht="12.75">
      <c r="A241" s="437"/>
      <c r="B241" s="437"/>
      <c r="C241" s="437"/>
      <c r="D241" s="437"/>
      <c r="E241" s="437"/>
      <c r="F241" s="437"/>
      <c r="G241" s="437"/>
      <c r="H241" s="437"/>
      <c r="I241" s="437"/>
      <c r="J241" s="437"/>
      <c r="K241" s="437"/>
      <c r="L241" s="437"/>
      <c r="M241" s="437"/>
      <c r="N241" s="437"/>
      <c r="O241" s="437"/>
      <c r="P241" s="437"/>
      <c r="Q241" s="437"/>
      <c r="R241" s="437"/>
      <c r="S241" s="437"/>
      <c r="T241" s="437"/>
      <c r="U241" s="437"/>
    </row>
    <row r="242" spans="1:21" ht="12.75">
      <c r="A242" s="437"/>
      <c r="B242" s="437"/>
      <c r="C242" s="437"/>
      <c r="D242" s="437"/>
      <c r="E242" s="437"/>
      <c r="F242" s="437"/>
      <c r="G242" s="437"/>
      <c r="H242" s="437"/>
      <c r="I242" s="437"/>
      <c r="J242" s="437"/>
      <c r="K242" s="437"/>
      <c r="L242" s="437"/>
      <c r="M242" s="437"/>
      <c r="N242" s="437"/>
      <c r="O242" s="437"/>
      <c r="P242" s="437"/>
      <c r="Q242" s="437"/>
      <c r="R242" s="437"/>
      <c r="S242" s="437"/>
      <c r="T242" s="437"/>
      <c r="U242" s="437"/>
    </row>
    <row r="243" spans="1:21" ht="12.75">
      <c r="A243" s="437"/>
      <c r="B243" s="437"/>
      <c r="C243" s="437"/>
      <c r="D243" s="437"/>
      <c r="E243" s="437"/>
      <c r="F243" s="437"/>
      <c r="G243" s="437"/>
      <c r="H243" s="437"/>
      <c r="I243" s="437"/>
      <c r="J243" s="437"/>
      <c r="K243" s="437"/>
      <c r="L243" s="437"/>
      <c r="M243" s="437"/>
      <c r="N243" s="437"/>
      <c r="O243" s="437"/>
      <c r="P243" s="437"/>
      <c r="Q243" s="437"/>
      <c r="R243" s="437"/>
      <c r="S243" s="437"/>
      <c r="T243" s="437"/>
      <c r="U243" s="437"/>
    </row>
    <row r="244" spans="1:21" ht="12.75">
      <c r="A244" s="437"/>
      <c r="B244" s="437"/>
      <c r="C244" s="437"/>
      <c r="D244" s="437"/>
      <c r="E244" s="437"/>
      <c r="F244" s="437"/>
      <c r="G244" s="437"/>
      <c r="H244" s="437"/>
      <c r="I244" s="437"/>
      <c r="J244" s="437"/>
      <c r="K244" s="437"/>
      <c r="L244" s="437"/>
      <c r="M244" s="437"/>
      <c r="N244" s="437"/>
      <c r="O244" s="437"/>
      <c r="P244" s="437"/>
      <c r="Q244" s="437"/>
      <c r="R244" s="437"/>
      <c r="S244" s="437"/>
      <c r="T244" s="437"/>
      <c r="U244" s="437"/>
    </row>
    <row r="245" spans="1:21" ht="12.75">
      <c r="A245" s="437"/>
      <c r="B245" s="437"/>
      <c r="C245" s="437"/>
      <c r="D245" s="437"/>
      <c r="E245" s="437"/>
      <c r="F245" s="437"/>
      <c r="G245" s="437"/>
      <c r="H245" s="437"/>
      <c r="I245" s="437"/>
      <c r="J245" s="437"/>
      <c r="K245" s="437"/>
      <c r="L245" s="437"/>
      <c r="M245" s="437"/>
      <c r="N245" s="437"/>
      <c r="O245" s="437"/>
      <c r="P245" s="437"/>
      <c r="Q245" s="437"/>
      <c r="R245" s="437"/>
      <c r="S245" s="437"/>
      <c r="T245" s="437"/>
      <c r="U245" s="437"/>
    </row>
    <row r="246" spans="1:21" ht="12.75">
      <c r="A246" s="437"/>
      <c r="B246" s="437"/>
      <c r="C246" s="437"/>
      <c r="D246" s="437"/>
      <c r="E246" s="437"/>
      <c r="F246" s="437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37"/>
      <c r="U246" s="437"/>
    </row>
    <row r="247" spans="1:21" ht="12.75">
      <c r="A247" s="437"/>
      <c r="B247" s="437"/>
      <c r="C247" s="437"/>
      <c r="D247" s="437"/>
      <c r="E247" s="437"/>
      <c r="F247" s="437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37"/>
      <c r="U247" s="437"/>
    </row>
    <row r="248" spans="1:21" ht="12.75">
      <c r="A248" s="437"/>
      <c r="B248" s="437"/>
      <c r="C248" s="437"/>
      <c r="D248" s="437"/>
      <c r="E248" s="437"/>
      <c r="F248" s="437"/>
      <c r="G248" s="437"/>
      <c r="H248" s="437"/>
      <c r="I248" s="437"/>
      <c r="J248" s="437"/>
      <c r="K248" s="437"/>
      <c r="L248" s="437"/>
      <c r="M248" s="437"/>
      <c r="N248" s="437"/>
      <c r="O248" s="437"/>
      <c r="P248" s="437"/>
      <c r="Q248" s="437"/>
      <c r="R248" s="437"/>
      <c r="S248" s="437"/>
      <c r="T248" s="437"/>
      <c r="U248" s="437"/>
    </row>
    <row r="249" spans="1:21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1:21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1:21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1:21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1:21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1:21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1:21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1:21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1:21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1:21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1:21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1:21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1:21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1:21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1:21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1:21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1:21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1:21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1:21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1:21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1:21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1:21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1:21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1:21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1:21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1:21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1:21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1:21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1:21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1:21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1:21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1:21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1:21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1:21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1:21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1:21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1:21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1:21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1:21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1:21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1:21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1:21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1:21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1:21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1:21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1:21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1:21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1:21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1:21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1:21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1:21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1:21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1:21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1:21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1:21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1:21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1:21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1:21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1:21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1:21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1:21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1:21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1:21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1:21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1:21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1:21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1:21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1:21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1:21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1:21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1:21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1:21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1:21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1:21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1:21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1:21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1:21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1:21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1:21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1:21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1:21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1:21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1:21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1:21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1:21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1:21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1:21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1:21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1:21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1:21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1:21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1:21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1:21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1:21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1:21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1:21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1:21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1:21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1:21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1:21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1:21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1:21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1:21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1:21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1:21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1:21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1:21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1:21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1:21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1:21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1:21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1:21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1:21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1:21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1:21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1:21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1:21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1:21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1:21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1:21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1:21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1:21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1:21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1:21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1:21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1:21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1:21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1:21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1:21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1:21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1:21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1:21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1:21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1:21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1:21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1:21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1:21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1:21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1:21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1:21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1:21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1:21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1:21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1:21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1:21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1:21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1:21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1:21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1:21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1:21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1:21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1:21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1:21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1:21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1:21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1:21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1:21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1:21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1:21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1:21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1:21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1:21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1:21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1:21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1:21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1:21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1:21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1:21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1:21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1:21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1:21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1:21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1:21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1:21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1:21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1:21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1:21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1:21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1:21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1:21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1:21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1:21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1:21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1:21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1:21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1:21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1:21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1:21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1:21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1:21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1:21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1:21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1:21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1:21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1:21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1:21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1:21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1:21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1:21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1:21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1:21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1:21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1:21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1:21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1:21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1:21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1:21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1:21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1:21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1:21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1:21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1:21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1:21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1:21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1:21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1:21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1:21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1:21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1:21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1:21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1:21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1:21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1:21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1:21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1:21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1:21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1:21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1:21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1:21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1:21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1:21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1:21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1:21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1:21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1:21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1:21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1:21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1:21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1:21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1:21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1:21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1:21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1:21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1:21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1:21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1:21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1:21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1:21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1:21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1:21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1:21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1:21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1:21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1:21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1:21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1:21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1:21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1:21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1:21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1:21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1:21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1:21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1:21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1:21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1:21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1:21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1:21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1:21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1:21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1:21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1:21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1:21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1:21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1:21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1:21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1:21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1:21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1:21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1:21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1:21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1:21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1:21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1:21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1:21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1:21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1:21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1:21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1:21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1:21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1:21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1:21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1:21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1:21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1:21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1:21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1:21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1:21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1:21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1:21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1:21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1:21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1:21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1:21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1:21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1:21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1:21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1:21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1:21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1:21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1:21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1:21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1:21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1:21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1:21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1:21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1:21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1:21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1:21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1:21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1:21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1:21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1:21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1:21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1:21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1:21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1:21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1:21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1:21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1:21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1:21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1:21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1:21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1:21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1:21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1:21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1:21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1:21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1:21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1:21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1:21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1:21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1:21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1:21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1:21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1:21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1:21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1:21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1:21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1:21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1:21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1:21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1:21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1:21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1:21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1:21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1:21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1:21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1:21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1:21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1:21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1:21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1:21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1:21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1:21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1:21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1:21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1:21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1:21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1:21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1:21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1:21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1:21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1:21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1:21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1:21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1:21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1:21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1:21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1:21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1:21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1:21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1:21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1:21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1:21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1:21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1:21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1:21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1:21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1:21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1:21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1:21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1:21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1:21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1:21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1:21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1:21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1:21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1:21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1:21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1:21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1:21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1:21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1:21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1:21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1:21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1:21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1:21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1:21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1:21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1:21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1:21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1:21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1:21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1:21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1:21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1:21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1:21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1:21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1:21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1:21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1:21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1:21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1:21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1:21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1:21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1:21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1:21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1:21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1:21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1:21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1:21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1:21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1:21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1:21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1:21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1:21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1:21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1:21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1:21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1:21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1:21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1:21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1:21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1:21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1:21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1:21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1:21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1:21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1:21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1:21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1:21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1:21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1:21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1:21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1:21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1:21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1:21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1:21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1:21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1:21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1:21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1:21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1:21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1:21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1:21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1:21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1:21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1:21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1:21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1:21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1:21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1:21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1:21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1:21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1:21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</row>
    <row r="735" spans="1:21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</row>
    <row r="736" spans="1:21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</row>
    <row r="737" spans="1:21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</row>
    <row r="738" spans="1:21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</row>
    <row r="739" spans="1:21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</row>
    <row r="740" spans="1:21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</row>
    <row r="741" spans="1:21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</row>
    <row r="742" spans="1:21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</row>
    <row r="743" spans="1:21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</row>
    <row r="744" spans="1:21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</row>
    <row r="745" spans="1:21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</row>
    <row r="746" spans="1:21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</row>
    <row r="747" spans="1:21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</row>
    <row r="748" spans="1:21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</row>
    <row r="750" spans="1:21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</row>
    <row r="751" spans="1:21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</row>
    <row r="752" spans="1:21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</row>
    <row r="753" spans="1:21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</row>
    <row r="754" spans="1:21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</row>
    <row r="755" spans="1:21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</row>
    <row r="756" spans="1:21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</row>
    <row r="757" spans="1:21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</row>
    <row r="758" spans="1:21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</row>
    <row r="759" spans="1:21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</row>
    <row r="760" spans="1:21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</row>
    <row r="761" spans="1:21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</row>
    <row r="762" spans="1:21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</row>
    <row r="763" spans="1:21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</row>
    <row r="764" spans="1:21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</row>
    <row r="765" spans="1:21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</row>
    <row r="766" spans="1:21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</row>
    <row r="767" spans="1:21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</row>
    <row r="768" spans="1:21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</row>
    <row r="769" spans="1:21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</row>
    <row r="770" spans="1:21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</row>
    <row r="771" spans="1:21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</row>
    <row r="772" spans="1:21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</row>
    <row r="773" spans="1:21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</row>
    <row r="774" spans="1:21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</row>
    <row r="775" spans="1:21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</row>
    <row r="776" spans="1:21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</row>
    <row r="777" spans="1:21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</row>
    <row r="778" spans="1:21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</row>
    <row r="779" spans="1:21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</row>
    <row r="780" spans="1:21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</row>
    <row r="781" spans="1:21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</row>
    <row r="782" spans="1:21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</row>
    <row r="783" spans="1:21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</row>
    <row r="784" spans="1:21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</row>
    <row r="785" spans="1:21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</row>
    <row r="786" spans="1:21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</row>
    <row r="787" spans="1:21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</row>
    <row r="788" spans="1:21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</row>
    <row r="789" spans="1:21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</row>
    <row r="790" spans="1:21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</row>
    <row r="791" spans="1:21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</row>
    <row r="792" spans="1:21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</row>
    <row r="793" spans="1:21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</row>
    <row r="794" spans="1:21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</row>
    <row r="795" spans="1:21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</row>
    <row r="796" spans="1:21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</row>
    <row r="797" spans="1:21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</row>
    <row r="798" spans="1:21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</row>
    <row r="799" spans="1:21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</row>
    <row r="800" spans="1:21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</row>
    <row r="801" spans="1:21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</row>
    <row r="803" spans="1:21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</row>
    <row r="804" spans="1:21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</row>
    <row r="805" spans="1:21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</row>
    <row r="806" spans="1:21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</row>
    <row r="807" spans="1:21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</row>
    <row r="808" spans="1:21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</row>
    <row r="809" spans="1:21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</row>
    <row r="810" spans="1:21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</row>
    <row r="811" spans="1:21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</row>
    <row r="812" spans="1:21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</row>
    <row r="813" spans="1:21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</row>
    <row r="814" spans="1:21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</row>
    <row r="815" spans="1:21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</row>
    <row r="816" spans="1:21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</row>
    <row r="817" spans="1:21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</row>
    <row r="818" spans="1:21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</row>
    <row r="819" spans="1:21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</row>
    <row r="820" spans="1:21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</row>
    <row r="821" spans="1:21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</row>
    <row r="822" spans="1:21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</row>
    <row r="823" spans="1:21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</row>
    <row r="824" spans="1:21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</row>
    <row r="825" spans="1:21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</row>
    <row r="826" spans="1:21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</row>
    <row r="827" spans="1:21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</row>
    <row r="828" spans="1:21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</row>
    <row r="829" spans="1:21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</row>
    <row r="830" spans="1:21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</row>
    <row r="831" spans="1:21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</row>
    <row r="832" spans="1:21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</row>
    <row r="833" spans="1:21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</row>
    <row r="834" spans="1:21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</row>
    <row r="835" spans="1:21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</row>
    <row r="836" spans="1:21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</row>
    <row r="837" spans="1:21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</row>
    <row r="838" spans="1:21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</row>
    <row r="839" spans="1:21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</row>
    <row r="840" spans="1:21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</row>
    <row r="841" spans="1:21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</row>
    <row r="842" spans="1:21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</row>
    <row r="843" spans="1:21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</row>
    <row r="844" spans="1:21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</row>
    <row r="845" spans="1:21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</row>
    <row r="846" spans="1:21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</row>
    <row r="847" spans="1:21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</row>
    <row r="848" spans="1:21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</row>
    <row r="849" spans="1:21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</row>
    <row r="850" spans="1:21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</row>
    <row r="851" spans="1:21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</row>
    <row r="852" spans="1:21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</row>
    <row r="853" spans="1:21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</row>
    <row r="854" spans="1:21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</row>
    <row r="856" spans="1:21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</row>
    <row r="857" spans="1:21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</row>
    <row r="858" spans="1:21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</row>
    <row r="859" spans="1:21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</row>
    <row r="860" spans="1:21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</row>
    <row r="861" spans="1:21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</row>
    <row r="862" spans="1:21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</row>
    <row r="863" spans="1:21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</row>
    <row r="864" spans="1:21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</row>
    <row r="865" spans="1:21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</row>
    <row r="866" spans="1:21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</row>
    <row r="867" spans="1:21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</row>
    <row r="868" spans="1:21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</row>
    <row r="869" spans="1:21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</row>
    <row r="870" spans="1:21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</row>
    <row r="871" spans="1:21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</row>
    <row r="872" spans="1:21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</row>
    <row r="873" spans="1:21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</row>
    <row r="874" spans="1:21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</row>
    <row r="875" spans="1:21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</row>
    <row r="876" spans="1:21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</row>
    <row r="877" spans="1:21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</row>
    <row r="878" spans="1:21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</row>
    <row r="879" spans="1:21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</row>
    <row r="880" spans="1:21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</row>
    <row r="881" spans="1:21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</row>
    <row r="882" spans="1:21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</row>
    <row r="883" spans="1:21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</row>
    <row r="884" spans="1:21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</row>
    <row r="885" spans="1:21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</row>
    <row r="886" spans="1:21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</row>
    <row r="887" spans="1:21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</row>
    <row r="888" spans="1:21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</row>
    <row r="889" spans="1:21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</row>
    <row r="890" spans="1:21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</row>
    <row r="891" spans="1:21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</row>
    <row r="892" spans="1:21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</row>
    <row r="893" spans="1:21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</row>
    <row r="894" spans="1:21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</row>
    <row r="895" spans="1:21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</row>
    <row r="896" spans="1:21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</row>
    <row r="897" spans="1:21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</row>
    <row r="898" spans="1:21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</row>
    <row r="899" spans="1:21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</row>
    <row r="900" spans="1:21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</row>
    <row r="901" spans="1:21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</row>
    <row r="902" spans="1:21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</row>
    <row r="903" spans="1:21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</row>
    <row r="904" spans="1:21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</row>
    <row r="905" spans="1:21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</row>
    <row r="906" spans="1:21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</row>
    <row r="907" spans="1:21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</row>
    <row r="909" spans="1:21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</row>
    <row r="910" spans="1:21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</row>
    <row r="911" spans="1:21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</row>
    <row r="912" spans="1:21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</row>
    <row r="913" spans="1:21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</row>
    <row r="914" spans="1:21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</row>
    <row r="915" spans="1:21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</row>
    <row r="916" spans="1:21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</row>
    <row r="917" spans="1:21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</row>
    <row r="918" spans="1:21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</row>
    <row r="919" spans="1:21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</row>
    <row r="920" spans="1:21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</row>
    <row r="921" spans="1:21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</row>
    <row r="922" spans="1:21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</row>
    <row r="923" spans="1:21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</row>
    <row r="924" spans="1:21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</row>
    <row r="925" spans="1:21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</row>
    <row r="926" spans="1:21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</row>
    <row r="927" spans="1:21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</row>
    <row r="928" spans="1:21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</row>
    <row r="929" spans="1:21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</row>
    <row r="930" spans="1:21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</row>
    <row r="931" spans="1:21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</row>
    <row r="932" spans="1:21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</row>
    <row r="933" spans="1:21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</row>
    <row r="934" spans="1:21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</row>
    <row r="935" spans="1:21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</row>
    <row r="936" spans="1:21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</row>
    <row r="937" spans="1:21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</row>
    <row r="938" spans="1:21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</row>
    <row r="939" spans="1:21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</row>
    <row r="940" spans="1:21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</row>
    <row r="941" spans="1:21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</row>
    <row r="942" spans="1:21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</row>
    <row r="943" spans="1:21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</row>
    <row r="944" spans="1:21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</row>
    <row r="945" spans="1:21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</row>
    <row r="946" spans="1:21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</row>
    <row r="947" spans="1:21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</row>
    <row r="948" spans="1:21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</row>
    <row r="949" spans="1:21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</row>
    <row r="950" spans="1:21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</row>
    <row r="951" spans="1:21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</row>
    <row r="952" spans="1:21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</row>
    <row r="953" spans="1:21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</row>
    <row r="954" spans="1:21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</row>
    <row r="955" spans="1:21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</row>
    <row r="956" spans="1:21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</row>
    <row r="957" spans="1:21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</row>
    <row r="958" spans="1:21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</row>
    <row r="959" spans="1:21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</row>
    <row r="960" spans="1:21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1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</row>
    <row r="962" spans="1:21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</row>
    <row r="963" spans="1:21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</row>
    <row r="964" spans="1:21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</row>
    <row r="965" spans="1:21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</row>
    <row r="966" spans="1:21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</row>
    <row r="967" spans="1:21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</row>
    <row r="968" spans="1:21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</row>
    <row r="969" spans="1:21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</row>
    <row r="970" spans="1:21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</row>
    <row r="971" spans="1:21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</row>
    <row r="972" spans="1:21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</row>
    <row r="973" spans="1:21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</row>
    <row r="974" spans="1:21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</row>
    <row r="975" spans="1:21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</row>
    <row r="976" spans="1:21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</row>
    <row r="977" spans="1:21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</row>
    <row r="978" spans="1:21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</row>
    <row r="979" spans="1:21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</row>
    <row r="980" spans="1:21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</row>
    <row r="981" spans="1:21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</row>
    <row r="982" spans="1:21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</row>
    <row r="983" spans="1:21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</row>
    <row r="984" spans="1:21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</row>
    <row r="985" spans="1:21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</row>
    <row r="986" spans="1:21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</row>
    <row r="987" spans="1:21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</row>
    <row r="988" spans="1:21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</row>
    <row r="989" spans="1:21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</row>
    <row r="990" spans="1:21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</row>
    <row r="991" spans="1:21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</row>
    <row r="992" spans="1:21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</row>
    <row r="993" spans="1:21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</row>
    <row r="994" spans="1:21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</row>
    <row r="995" spans="1:21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</row>
    <row r="996" spans="1:21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</row>
    <row r="997" spans="1:21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</row>
    <row r="998" spans="1:21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</row>
    <row r="999" spans="1:21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</row>
    <row r="1000" spans="1:21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</row>
    <row r="1001" spans="1:21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</row>
    <row r="1002" spans="1:21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</row>
    <row r="1003" spans="1:21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</row>
    <row r="1004" spans="1:21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</row>
    <row r="1005" spans="1:21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</row>
    <row r="1006" spans="1:21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</row>
    <row r="1007" spans="1:21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</row>
    <row r="1008" spans="1:21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</row>
    <row r="1009" spans="1:21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</row>
    <row r="1010" spans="1:21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</row>
    <row r="1011" spans="1:21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</row>
    <row r="1012" spans="1:21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</row>
    <row r="1013" spans="1:21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</row>
    <row r="1015" spans="1:21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</row>
    <row r="1016" spans="1:21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</row>
    <row r="1017" spans="1:21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</row>
    <row r="1018" spans="1:21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</row>
    <row r="1019" spans="1:21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</row>
    <row r="1020" spans="1:21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</row>
    <row r="1021" spans="1:21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</row>
    <row r="1022" spans="1:21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  <c r="U1022" s="92"/>
    </row>
    <row r="1023" spans="1:21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</row>
    <row r="1024" spans="1:21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</row>
    <row r="1025" spans="1:21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</row>
    <row r="1026" spans="1:21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</row>
    <row r="1027" spans="1:21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</row>
    <row r="1028" spans="1:21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</row>
    <row r="1029" spans="1:21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</row>
    <row r="1030" spans="1:21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</row>
    <row r="1031" spans="1:21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</row>
    <row r="1032" spans="1:21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</row>
    <row r="1033" spans="1:21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</row>
    <row r="1034" spans="1:21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</row>
    <row r="1035" spans="1:21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</row>
    <row r="1036" spans="1:21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</row>
    <row r="1037" spans="1:21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U1037" s="92"/>
    </row>
    <row r="1038" spans="1:21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</row>
    <row r="1039" spans="1:21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</row>
    <row r="1040" spans="1:21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</row>
    <row r="1041" spans="1:21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</row>
    <row r="1042" spans="1:21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  <c r="U1042" s="92"/>
    </row>
    <row r="1043" spans="1:21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  <c r="U1043" s="92"/>
    </row>
    <row r="1044" spans="1:21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</row>
    <row r="1045" spans="1:21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</row>
    <row r="1046" spans="1:21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</row>
    <row r="1047" spans="1:21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</row>
    <row r="1048" spans="1:21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</row>
    <row r="1049" spans="1:21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  <c r="T1049" s="92"/>
      <c r="U1049" s="92"/>
    </row>
    <row r="1050" spans="1:21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</row>
    <row r="1051" spans="1:21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</row>
    <row r="1052" spans="1:21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  <c r="U1052" s="92"/>
    </row>
    <row r="1053" spans="1:21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  <c r="T1053" s="92"/>
      <c r="U1053" s="92"/>
    </row>
    <row r="1054" spans="1:21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</row>
    <row r="1055" spans="1:21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</row>
    <row r="1056" spans="1:21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  <c r="U1056" s="92"/>
    </row>
    <row r="1057" spans="1:21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</row>
    <row r="1058" spans="1:21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  <c r="U1058" s="92"/>
    </row>
    <row r="1059" spans="1:21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</row>
    <row r="1060" spans="1:21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  <c r="U1060" s="92"/>
    </row>
    <row r="1061" spans="1:21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</row>
    <row r="1062" spans="1:21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  <c r="T1062" s="92"/>
      <c r="U1062" s="92"/>
    </row>
    <row r="1063" spans="1:21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</row>
    <row r="1064" spans="1:21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</row>
    <row r="1065" spans="1:21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  <c r="U1065" s="92"/>
    </row>
    <row r="1066" spans="1:21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  <c r="S1066" s="92"/>
      <c r="T1066" s="92"/>
      <c r="U1066" s="92"/>
    </row>
    <row r="1067" spans="1:21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  <c r="U1067" s="92"/>
    </row>
    <row r="1068" spans="1:21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</row>
    <row r="1069" spans="1:21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  <c r="O1069" s="92"/>
      <c r="P1069" s="92"/>
      <c r="Q1069" s="92"/>
      <c r="R1069" s="92"/>
      <c r="S1069" s="92"/>
      <c r="T1069" s="92"/>
      <c r="U1069" s="92"/>
    </row>
    <row r="1070" spans="1:21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  <c r="T1070" s="92"/>
      <c r="U1070" s="92"/>
    </row>
    <row r="1071" spans="1:21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  <c r="S1071" s="92"/>
      <c r="T1071" s="92"/>
      <c r="U1071" s="92"/>
    </row>
    <row r="1072" spans="1:21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  <c r="U1072" s="92"/>
    </row>
    <row r="1073" spans="1:21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</row>
    <row r="1074" spans="1:21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  <c r="U1074" s="92"/>
    </row>
    <row r="1075" spans="1:21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</row>
    <row r="1076" spans="1:21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  <c r="U1076" s="92"/>
    </row>
    <row r="1077" spans="1:21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  <c r="U1077" s="92"/>
    </row>
    <row r="1078" spans="1:21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  <c r="U1078" s="92"/>
    </row>
    <row r="1079" spans="1:21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  <c r="U1079" s="92"/>
    </row>
    <row r="1080" spans="1:21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</row>
    <row r="1081" spans="1:21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  <c r="U1081" s="92"/>
    </row>
    <row r="1082" spans="1:21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  <c r="S1082" s="92"/>
      <c r="T1082" s="92"/>
      <c r="U1082" s="92"/>
    </row>
    <row r="1083" spans="1:21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  <c r="U1083" s="92"/>
    </row>
    <row r="1084" spans="1:21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  <c r="U1084" s="92"/>
    </row>
    <row r="1085" spans="1:21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  <c r="S1085" s="92"/>
      <c r="T1085" s="92"/>
      <c r="U1085" s="92"/>
    </row>
    <row r="1086" spans="1:21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</row>
    <row r="1087" spans="1:21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  <c r="S1087" s="92"/>
      <c r="T1087" s="92"/>
      <c r="U1087" s="92"/>
    </row>
    <row r="1088" spans="1:21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  <c r="U1088" s="92"/>
    </row>
    <row r="1089" spans="1:21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  <c r="O1089" s="92"/>
      <c r="P1089" s="92"/>
      <c r="Q1089" s="92"/>
      <c r="R1089" s="92"/>
      <c r="S1089" s="92"/>
      <c r="T1089" s="92"/>
      <c r="U1089" s="92"/>
    </row>
    <row r="1090" spans="1:21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</row>
    <row r="1091" spans="1:21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  <c r="U1091" s="92"/>
    </row>
    <row r="1092" spans="1:21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  <c r="U1092" s="92"/>
    </row>
    <row r="1093" spans="1:21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  <c r="U1093" s="92"/>
    </row>
    <row r="1094" spans="1:21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</row>
    <row r="1095" spans="1:21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  <c r="U1095" s="92"/>
    </row>
    <row r="1096" spans="1:21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  <c r="U1096" s="92"/>
    </row>
    <row r="1097" spans="1:21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  <c r="U1097" s="92"/>
    </row>
    <row r="1098" spans="1:21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U1098" s="92"/>
    </row>
    <row r="1099" spans="1:21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T1099" s="92"/>
      <c r="U1099" s="92"/>
    </row>
    <row r="1100" spans="1:21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</row>
    <row r="1101" spans="1:21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</row>
    <row r="1102" spans="1:21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</row>
    <row r="1103" spans="1:21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</row>
    <row r="1104" spans="1:21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</row>
    <row r="1105" spans="1:21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</row>
    <row r="1106" spans="1:21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</row>
    <row r="1107" spans="1:21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</row>
    <row r="1108" spans="1:21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</row>
    <row r="1109" spans="1:21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</row>
    <row r="1110" spans="1:21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</row>
    <row r="1111" spans="1:21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</row>
    <row r="1112" spans="1:21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</row>
    <row r="1113" spans="1:21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</row>
    <row r="1114" spans="1:21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</row>
    <row r="1115" spans="1:21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</row>
    <row r="1116" spans="1:21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</row>
    <row r="1117" spans="1:21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</row>
    <row r="1118" spans="1:21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</row>
    <row r="1119" spans="1:21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</row>
    <row r="1120" spans="1:21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</row>
    <row r="1121" spans="1:21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</row>
    <row r="1122" spans="1:21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</row>
    <row r="1123" spans="1:21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</row>
    <row r="1124" spans="1:21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</row>
    <row r="1125" spans="1:21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</row>
    <row r="1126" spans="1:21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</row>
    <row r="1127" spans="1:21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</row>
    <row r="1128" spans="1:21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</row>
    <row r="1129" spans="1:21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</row>
    <row r="1130" spans="1:21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</row>
    <row r="1131" spans="1:21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</row>
    <row r="1132" spans="1:21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</row>
    <row r="1133" spans="1:21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</row>
    <row r="1134" spans="1:21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</row>
    <row r="1135" spans="1:21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</row>
    <row r="1136" spans="1:21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</row>
    <row r="1137" spans="1:21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</row>
    <row r="1138" spans="1:21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</row>
    <row r="1139" spans="1:21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</row>
    <row r="1140" spans="1:21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  <c r="U1140" s="92"/>
    </row>
    <row r="1141" spans="1:21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</row>
    <row r="1142" spans="1:21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  <c r="U1142" s="92"/>
    </row>
    <row r="1143" spans="1:21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</row>
    <row r="1144" spans="1:21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  <c r="U1144" s="92"/>
    </row>
    <row r="1145" spans="1:21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</row>
    <row r="1146" spans="1:21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  <c r="U1146" s="92"/>
    </row>
    <row r="1147" spans="1:21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  <c r="U1147" s="92"/>
    </row>
    <row r="1148" spans="1:21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</row>
    <row r="1149" spans="1:21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</row>
    <row r="1150" spans="1:21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  <c r="U1150" s="92"/>
    </row>
    <row r="1151" spans="1:21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  <c r="U1151" s="92"/>
    </row>
    <row r="1152" spans="1:21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  <c r="U1152" s="92"/>
    </row>
    <row r="1153" spans="1:21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  <c r="U1153" s="92"/>
    </row>
    <row r="1154" spans="1:21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  <c r="U1154" s="92"/>
    </row>
    <row r="1155" spans="1:21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</row>
    <row r="1156" spans="1:21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</row>
    <row r="1157" spans="1:21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  <c r="U1157" s="92"/>
    </row>
    <row r="1158" spans="1:21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  <c r="U1158" s="92"/>
    </row>
    <row r="1159" spans="1:21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</row>
    <row r="1160" spans="1:21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</row>
    <row r="1161" spans="1:21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  <c r="U1161" s="92"/>
    </row>
    <row r="1162" spans="1:21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  <c r="U1162" s="92"/>
    </row>
    <row r="1163" spans="1:21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  <c r="U1163" s="92"/>
    </row>
    <row r="1164" spans="1:21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  <c r="U1164" s="92"/>
    </row>
    <row r="1165" spans="1:21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  <c r="U1165" s="92"/>
    </row>
    <row r="1166" spans="1:21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</row>
    <row r="1167" spans="1:21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  <c r="U1167" s="92"/>
    </row>
    <row r="1168" spans="1:21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  <c r="U1168" s="92"/>
    </row>
    <row r="1169" spans="1:21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  <c r="U1169" s="92"/>
    </row>
    <row r="1170" spans="1:21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  <c r="U1170" s="92"/>
    </row>
    <row r="1171" spans="1:21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</row>
    <row r="1172" spans="1:21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  <c r="U1172" s="92"/>
    </row>
    <row r="1173" spans="1:21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  <c r="U1173" s="92"/>
    </row>
    <row r="1174" spans="1:21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  <c r="U1174" s="92"/>
    </row>
    <row r="1175" spans="1:21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  <c r="O1175" s="92"/>
      <c r="P1175" s="92"/>
      <c r="Q1175" s="92"/>
      <c r="R1175" s="92"/>
      <c r="S1175" s="92"/>
      <c r="T1175" s="92"/>
      <c r="U1175" s="92"/>
    </row>
    <row r="1176" spans="1:21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</row>
    <row r="1177" spans="1:21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</row>
    <row r="1178" spans="1:21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</row>
    <row r="1179" spans="1:21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  <c r="U1179" s="92"/>
    </row>
    <row r="1180" spans="1:21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</row>
    <row r="1181" spans="1:21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</row>
    <row r="1182" spans="1:21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</row>
    <row r="1183" spans="1:21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  <c r="U1183" s="92"/>
    </row>
    <row r="1184" spans="1:21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</row>
    <row r="1185" spans="1:21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  <c r="U1185" s="92"/>
    </row>
    <row r="1186" spans="1:21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  <c r="U1186" s="92"/>
    </row>
    <row r="1187" spans="1:21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</row>
    <row r="1188" spans="1:21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  <c r="U1188" s="92"/>
    </row>
    <row r="1189" spans="1:21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</row>
    <row r="1190" spans="1:21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  <c r="U1190" s="92"/>
    </row>
    <row r="1191" spans="1:21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  <c r="U1191" s="92"/>
    </row>
    <row r="1192" spans="1:21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  <c r="U1192" s="92"/>
    </row>
    <row r="1193" spans="1:21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</row>
    <row r="1194" spans="1:21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  <c r="U1194" s="92"/>
    </row>
    <row r="1195" spans="1:21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  <c r="U1195" s="92"/>
    </row>
    <row r="1196" spans="1:21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  <c r="U1196" s="92"/>
    </row>
    <row r="1197" spans="1:21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</row>
    <row r="1198" spans="1:21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  <c r="U1198" s="92"/>
    </row>
    <row r="1199" spans="1:21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</row>
    <row r="1200" spans="1:21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  <c r="U1200" s="92"/>
    </row>
    <row r="1201" spans="1:21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</row>
    <row r="1202" spans="1:21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</row>
    <row r="1203" spans="1:21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</row>
    <row r="1204" spans="1:21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</row>
    <row r="1205" spans="1:21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  <c r="U1205" s="92"/>
    </row>
    <row r="1206" spans="1:21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  <c r="U1206" s="92"/>
    </row>
    <row r="1207" spans="1:21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  <c r="U1207" s="92"/>
    </row>
    <row r="1208" spans="1:21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  <c r="U1208" s="92"/>
    </row>
    <row r="1209" spans="1:21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  <c r="U1209" s="92"/>
    </row>
    <row r="1210" spans="1:21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</row>
    <row r="1211" spans="1:21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</row>
    <row r="1212" spans="1:21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</row>
    <row r="1213" spans="1:21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</row>
    <row r="1214" spans="1:21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  <c r="U1214" s="92"/>
    </row>
    <row r="1215" spans="1:21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  <c r="U1215" s="92"/>
    </row>
    <row r="1216" spans="1:21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  <c r="U1216" s="92"/>
    </row>
    <row r="1217" spans="1:21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  <c r="U1217" s="92"/>
    </row>
    <row r="1218" spans="1:21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</row>
    <row r="1219" spans="1:21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  <c r="U1219" s="92"/>
    </row>
    <row r="1220" spans="1:21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  <c r="U1220" s="92"/>
    </row>
    <row r="1221" spans="1:21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  <c r="U1221" s="92"/>
    </row>
    <row r="1222" spans="1:21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</row>
    <row r="1223" spans="1:21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  <c r="U1223" s="92"/>
    </row>
    <row r="1224" spans="1:21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  <c r="U1224" s="92"/>
    </row>
    <row r="1225" spans="1:21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  <c r="U1225" s="92"/>
    </row>
    <row r="1226" spans="1:21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</row>
    <row r="1227" spans="1:21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  <c r="U1227" s="92"/>
    </row>
    <row r="1228" spans="1:21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  <c r="U1228" s="92"/>
    </row>
    <row r="1229" spans="1:21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</row>
    <row r="1230" spans="1:21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  <c r="U1230" s="92"/>
    </row>
    <row r="1231" spans="1:21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  <c r="U1231" s="92"/>
    </row>
    <row r="1232" spans="1:21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  <c r="U1232" s="92"/>
    </row>
    <row r="1233" spans="1:21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  <c r="U1233" s="92"/>
    </row>
    <row r="1234" spans="1:21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  <c r="U1234" s="92"/>
    </row>
    <row r="1235" spans="1:21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  <c r="U1235" s="92"/>
    </row>
    <row r="1236" spans="1:21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</row>
    <row r="1237" spans="1:21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</row>
    <row r="1238" spans="1:21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  <c r="U1238" s="92"/>
    </row>
    <row r="1239" spans="1:21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  <c r="U1239" s="92"/>
    </row>
    <row r="1240" spans="1:21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  <c r="U1240" s="92"/>
    </row>
    <row r="1241" spans="1:21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  <c r="U1241" s="92"/>
    </row>
    <row r="1242" spans="1:21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  <c r="U1242" s="92"/>
    </row>
    <row r="1243" spans="1:21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</row>
    <row r="1244" spans="1:21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</row>
    <row r="1245" spans="1:21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</row>
    <row r="1246" spans="1:21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</row>
    <row r="1247" spans="1:21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  <c r="U1247" s="92"/>
    </row>
    <row r="1248" spans="1:21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  <c r="U1248" s="92"/>
    </row>
    <row r="1249" spans="1:21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  <c r="U1249" s="92"/>
    </row>
    <row r="1250" spans="1:21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</row>
    <row r="1251" spans="1:21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</row>
    <row r="1252" spans="1:21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</row>
    <row r="1253" spans="1:21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</row>
    <row r="1254" spans="1:21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</row>
    <row r="1255" spans="1:21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</row>
    <row r="1256" spans="1:21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</row>
    <row r="1257" spans="1:21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</row>
    <row r="1258" spans="1:21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  <c r="U1258" s="92"/>
    </row>
    <row r="1259" spans="1:21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</row>
    <row r="1260" spans="1:21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  <c r="O1260" s="92"/>
      <c r="P1260" s="92"/>
      <c r="Q1260" s="92"/>
      <c r="R1260" s="92"/>
      <c r="S1260" s="92"/>
      <c r="T1260" s="92"/>
      <c r="U1260" s="92"/>
    </row>
    <row r="1261" spans="1:21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  <c r="O1261" s="92"/>
      <c r="P1261" s="92"/>
      <c r="Q1261" s="92"/>
      <c r="R1261" s="92"/>
      <c r="S1261" s="92"/>
      <c r="T1261" s="92"/>
      <c r="U1261" s="92"/>
    </row>
    <row r="1262" spans="1:21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  <c r="O1262" s="92"/>
      <c r="P1262" s="92"/>
      <c r="Q1262" s="92"/>
      <c r="R1262" s="92"/>
      <c r="S1262" s="92"/>
      <c r="T1262" s="92"/>
      <c r="U1262" s="92"/>
    </row>
    <row r="1263" spans="1:21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  <c r="O1263" s="92"/>
      <c r="P1263" s="92"/>
      <c r="Q1263" s="92"/>
      <c r="R1263" s="92"/>
      <c r="S1263" s="92"/>
      <c r="T1263" s="92"/>
      <c r="U1263" s="92"/>
    </row>
    <row r="1264" spans="1:21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  <c r="U1264" s="92"/>
    </row>
    <row r="1265" spans="1:21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  <c r="O1265" s="92"/>
      <c r="P1265" s="92"/>
      <c r="Q1265" s="92"/>
      <c r="R1265" s="92"/>
      <c r="S1265" s="92"/>
      <c r="T1265" s="92"/>
      <c r="U1265" s="92"/>
    </row>
    <row r="1266" spans="1:21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  <c r="P1266" s="92"/>
      <c r="Q1266" s="92"/>
      <c r="R1266" s="92"/>
      <c r="S1266" s="92"/>
      <c r="T1266" s="92"/>
      <c r="U1266" s="92"/>
    </row>
    <row r="1267" spans="1:21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  <c r="O1267" s="92"/>
      <c r="P1267" s="92"/>
      <c r="Q1267" s="92"/>
      <c r="R1267" s="92"/>
      <c r="S1267" s="92"/>
      <c r="T1267" s="92"/>
      <c r="U1267" s="92"/>
    </row>
    <row r="1268" spans="1:21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  <c r="O1268" s="92"/>
      <c r="P1268" s="92"/>
      <c r="Q1268" s="92"/>
      <c r="R1268" s="92"/>
      <c r="S1268" s="92"/>
      <c r="T1268" s="92"/>
      <c r="U1268" s="92"/>
    </row>
    <row r="1269" spans="1:21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92"/>
      <c r="R1269" s="92"/>
      <c r="S1269" s="92"/>
      <c r="T1269" s="92"/>
      <c r="U1269" s="92"/>
    </row>
    <row r="1270" spans="1:21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  <c r="O1270" s="92"/>
      <c r="P1270" s="92"/>
      <c r="Q1270" s="92"/>
      <c r="R1270" s="92"/>
      <c r="S1270" s="92"/>
      <c r="T1270" s="92"/>
      <c r="U1270" s="92"/>
    </row>
    <row r="1271" spans="1:21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  <c r="U1271" s="92"/>
    </row>
    <row r="1272" spans="1:21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  <c r="O1272" s="92"/>
      <c r="P1272" s="92"/>
      <c r="Q1272" s="92"/>
      <c r="R1272" s="92"/>
      <c r="S1272" s="92"/>
      <c r="T1272" s="92"/>
      <c r="U1272" s="92"/>
    </row>
    <row r="1273" spans="1:21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  <c r="O1273" s="92"/>
      <c r="P1273" s="92"/>
      <c r="Q1273" s="92"/>
      <c r="R1273" s="92"/>
      <c r="S1273" s="92"/>
      <c r="T1273" s="92"/>
      <c r="U1273" s="92"/>
    </row>
    <row r="1274" spans="1:21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  <c r="O1274" s="92"/>
      <c r="P1274" s="92"/>
      <c r="Q1274" s="92"/>
      <c r="R1274" s="92"/>
      <c r="S1274" s="92"/>
      <c r="T1274" s="92"/>
      <c r="U1274" s="92"/>
    </row>
    <row r="1275" spans="1:21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</row>
    <row r="1276" spans="1:21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  <c r="O1276" s="92"/>
      <c r="P1276" s="92"/>
      <c r="Q1276" s="92"/>
      <c r="R1276" s="92"/>
      <c r="S1276" s="92"/>
      <c r="T1276" s="92"/>
      <c r="U1276" s="92"/>
    </row>
    <row r="1277" spans="1:21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  <c r="O1277" s="92"/>
      <c r="P1277" s="92"/>
      <c r="Q1277" s="92"/>
      <c r="R1277" s="92"/>
      <c r="S1277" s="92"/>
      <c r="T1277" s="92"/>
      <c r="U1277" s="92"/>
    </row>
    <row r="1278" spans="1:21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</row>
    <row r="1279" spans="1:21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</row>
    <row r="1280" spans="1:21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  <c r="O1280" s="92"/>
      <c r="P1280" s="92"/>
      <c r="Q1280" s="92"/>
      <c r="R1280" s="92"/>
      <c r="S1280" s="92"/>
      <c r="T1280" s="92"/>
      <c r="U1280" s="92"/>
    </row>
    <row r="1281" spans="1:21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</row>
    <row r="1282" spans="1:21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  <c r="O1282" s="92"/>
      <c r="P1282" s="92"/>
      <c r="Q1282" s="92"/>
      <c r="R1282" s="92"/>
      <c r="S1282" s="92"/>
      <c r="T1282" s="92"/>
      <c r="U1282" s="92"/>
    </row>
    <row r="1283" spans="1:21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  <c r="O1283" s="92"/>
      <c r="P1283" s="92"/>
      <c r="Q1283" s="92"/>
      <c r="R1283" s="92"/>
      <c r="S1283" s="92"/>
      <c r="T1283" s="92"/>
      <c r="U1283" s="92"/>
    </row>
    <row r="1284" spans="1:21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92"/>
      <c r="R1284" s="92"/>
      <c r="S1284" s="92"/>
      <c r="T1284" s="92"/>
      <c r="U1284" s="92"/>
    </row>
    <row r="1285" spans="1:21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</row>
    <row r="1286" spans="1:21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  <c r="O1286" s="92"/>
      <c r="P1286" s="92"/>
      <c r="Q1286" s="92"/>
      <c r="R1286" s="92"/>
      <c r="S1286" s="92"/>
      <c r="T1286" s="92"/>
      <c r="U1286" s="92"/>
    </row>
    <row r="1287" spans="1:21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  <c r="O1287" s="92"/>
      <c r="P1287" s="92"/>
      <c r="Q1287" s="92"/>
      <c r="R1287" s="92"/>
      <c r="S1287" s="92"/>
      <c r="T1287" s="92"/>
      <c r="U1287" s="92"/>
    </row>
    <row r="1288" spans="1:21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</row>
    <row r="1289" spans="1:21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  <c r="O1289" s="92"/>
      <c r="P1289" s="92"/>
      <c r="Q1289" s="92"/>
      <c r="R1289" s="92"/>
      <c r="S1289" s="92"/>
      <c r="T1289" s="92"/>
      <c r="U1289" s="92"/>
    </row>
    <row r="1290" spans="1:21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  <c r="O1290" s="92"/>
      <c r="P1290" s="92"/>
      <c r="Q1290" s="92"/>
      <c r="R1290" s="92"/>
      <c r="S1290" s="92"/>
      <c r="T1290" s="92"/>
      <c r="U1290" s="92"/>
    </row>
    <row r="1291" spans="1:21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92"/>
      <c r="R1291" s="92"/>
      <c r="S1291" s="92"/>
      <c r="T1291" s="92"/>
      <c r="U1291" s="92"/>
    </row>
    <row r="1292" spans="1:21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</row>
    <row r="1293" spans="1:21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  <c r="O1293" s="92"/>
      <c r="P1293" s="92"/>
      <c r="Q1293" s="92"/>
      <c r="R1293" s="92"/>
      <c r="S1293" s="92"/>
      <c r="T1293" s="92"/>
      <c r="U1293" s="92"/>
    </row>
    <row r="1294" spans="1:21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  <c r="O1294" s="92"/>
      <c r="P1294" s="92"/>
      <c r="Q1294" s="92"/>
      <c r="R1294" s="92"/>
      <c r="S1294" s="92"/>
      <c r="T1294" s="92"/>
      <c r="U1294" s="92"/>
    </row>
    <row r="1295" spans="1:21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92"/>
      <c r="R1295" s="92"/>
      <c r="S1295" s="92"/>
      <c r="T1295" s="92"/>
      <c r="U1295" s="92"/>
    </row>
    <row r="1296" spans="1:21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92"/>
      <c r="R1296" s="92"/>
      <c r="S1296" s="92"/>
      <c r="T1296" s="92"/>
      <c r="U1296" s="92"/>
    </row>
    <row r="1297" spans="1:21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  <c r="O1297" s="92"/>
      <c r="P1297" s="92"/>
      <c r="Q1297" s="92"/>
      <c r="R1297" s="92"/>
      <c r="S1297" s="92"/>
      <c r="T1297" s="92"/>
      <c r="U1297" s="92"/>
    </row>
    <row r="1298" spans="1:21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  <c r="O1298" s="92"/>
      <c r="P1298" s="92"/>
      <c r="Q1298" s="92"/>
      <c r="R1298" s="92"/>
      <c r="S1298" s="92"/>
      <c r="T1298" s="92"/>
      <c r="U1298" s="92"/>
    </row>
    <row r="1299" spans="1:21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  <c r="O1299" s="92"/>
      <c r="P1299" s="92"/>
      <c r="Q1299" s="92"/>
      <c r="R1299" s="92"/>
      <c r="S1299" s="92"/>
      <c r="T1299" s="92"/>
      <c r="U1299" s="92"/>
    </row>
    <row r="1300" spans="1:21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2"/>
      <c r="T1300" s="92"/>
      <c r="U1300" s="92"/>
    </row>
    <row r="1301" spans="1:21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  <c r="O1301" s="92"/>
      <c r="P1301" s="92"/>
      <c r="Q1301" s="92"/>
      <c r="R1301" s="92"/>
      <c r="S1301" s="92"/>
      <c r="T1301" s="92"/>
      <c r="U1301" s="92"/>
    </row>
    <row r="1302" spans="1:21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92"/>
      <c r="R1302" s="92"/>
      <c r="S1302" s="92"/>
      <c r="T1302" s="92"/>
      <c r="U1302" s="92"/>
    </row>
    <row r="1303" spans="1:21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  <c r="O1303" s="92"/>
      <c r="P1303" s="92"/>
      <c r="Q1303" s="92"/>
      <c r="R1303" s="92"/>
      <c r="S1303" s="92"/>
      <c r="T1303" s="92"/>
      <c r="U1303" s="92"/>
    </row>
    <row r="1304" spans="1:21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</row>
    <row r="1305" spans="1:21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  <c r="O1305" s="92"/>
      <c r="P1305" s="92"/>
      <c r="Q1305" s="92"/>
      <c r="R1305" s="92"/>
      <c r="S1305" s="92"/>
      <c r="T1305" s="92"/>
      <c r="U1305" s="92"/>
    </row>
    <row r="1306" spans="1:21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</row>
    <row r="1307" spans="1:21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</row>
    <row r="1308" spans="1:21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  <c r="O1308" s="92"/>
      <c r="P1308" s="92"/>
      <c r="Q1308" s="92"/>
      <c r="R1308" s="92"/>
      <c r="S1308" s="92"/>
      <c r="T1308" s="92"/>
      <c r="U1308" s="92"/>
    </row>
    <row r="1309" spans="1:21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  <c r="O1309" s="92"/>
      <c r="P1309" s="92"/>
      <c r="Q1309" s="92"/>
      <c r="R1309" s="92"/>
      <c r="S1309" s="92"/>
      <c r="T1309" s="92"/>
      <c r="U1309" s="92"/>
    </row>
    <row r="1310" spans="1:21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  <c r="O1310" s="92"/>
      <c r="P1310" s="92"/>
      <c r="Q1310" s="92"/>
      <c r="R1310" s="92"/>
      <c r="S1310" s="92"/>
      <c r="T1310" s="92"/>
      <c r="U1310" s="92"/>
    </row>
    <row r="1311" spans="1:21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</row>
    <row r="1312" spans="1:21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  <c r="O1312" s="92"/>
      <c r="P1312" s="92"/>
      <c r="Q1312" s="92"/>
      <c r="R1312" s="92"/>
      <c r="S1312" s="92"/>
      <c r="T1312" s="92"/>
      <c r="U1312" s="92"/>
    </row>
    <row r="1313" spans="1:21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</row>
    <row r="1314" spans="1:21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</row>
    <row r="1315" spans="1:21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  <c r="O1315" s="92"/>
      <c r="P1315" s="92"/>
      <c r="Q1315" s="92"/>
      <c r="R1315" s="92"/>
      <c r="S1315" s="92"/>
      <c r="T1315" s="92"/>
      <c r="U1315" s="92"/>
    </row>
    <row r="1316" spans="1:21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  <c r="O1316" s="92"/>
      <c r="P1316" s="92"/>
      <c r="Q1316" s="92"/>
      <c r="R1316" s="92"/>
      <c r="S1316" s="92"/>
      <c r="T1316" s="92"/>
      <c r="U1316" s="92"/>
    </row>
    <row r="1317" spans="1:21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  <c r="O1317" s="92"/>
      <c r="P1317" s="92"/>
      <c r="Q1317" s="92"/>
      <c r="R1317" s="92"/>
      <c r="S1317" s="92"/>
      <c r="T1317" s="92"/>
      <c r="U1317" s="92"/>
    </row>
    <row r="1318" spans="1:21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P1318" s="92"/>
      <c r="Q1318" s="92"/>
      <c r="R1318" s="92"/>
      <c r="S1318" s="92"/>
      <c r="T1318" s="92"/>
      <c r="U1318" s="92"/>
    </row>
    <row r="1319" spans="1:21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</row>
    <row r="1320" spans="1:21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</row>
    <row r="1321" spans="1:21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  <c r="O1321" s="92"/>
      <c r="P1321" s="92"/>
      <c r="Q1321" s="92"/>
      <c r="R1321" s="92"/>
      <c r="S1321" s="92"/>
      <c r="T1321" s="92"/>
      <c r="U1321" s="92"/>
    </row>
    <row r="1322" spans="1:21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</row>
    <row r="1323" spans="1:21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</row>
    <row r="1324" spans="1:21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</row>
    <row r="1325" spans="1:21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</row>
    <row r="1326" spans="1:21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</row>
    <row r="1327" spans="1:21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</row>
    <row r="1328" spans="1:21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  <c r="O1328" s="92"/>
      <c r="P1328" s="92"/>
      <c r="Q1328" s="92"/>
      <c r="R1328" s="92"/>
      <c r="S1328" s="92"/>
      <c r="T1328" s="92"/>
      <c r="U1328" s="92"/>
    </row>
    <row r="1329" spans="1:21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  <c r="O1329" s="92"/>
      <c r="P1329" s="92"/>
      <c r="Q1329" s="92"/>
      <c r="R1329" s="92"/>
      <c r="S1329" s="92"/>
      <c r="T1329" s="92"/>
      <c r="U1329" s="92"/>
    </row>
    <row r="1330" spans="1:21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</row>
    <row r="1331" spans="1:21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</row>
    <row r="1332" spans="1:21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</row>
    <row r="1333" spans="1:21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</row>
    <row r="1334" spans="1:21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</row>
    <row r="1335" spans="1:21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  <c r="O1335" s="92"/>
      <c r="P1335" s="92"/>
      <c r="Q1335" s="92"/>
      <c r="R1335" s="92"/>
      <c r="S1335" s="92"/>
      <c r="T1335" s="92"/>
      <c r="U1335" s="92"/>
    </row>
    <row r="1336" spans="1:21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  <c r="O1336" s="92"/>
      <c r="P1336" s="92"/>
      <c r="Q1336" s="92"/>
      <c r="R1336" s="92"/>
      <c r="S1336" s="92"/>
      <c r="T1336" s="92"/>
      <c r="U1336" s="92"/>
    </row>
    <row r="1337" spans="1:21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</row>
    <row r="1338" spans="1:21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</row>
    <row r="1339" spans="1:21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  <c r="O1339" s="92"/>
      <c r="P1339" s="92"/>
      <c r="Q1339" s="92"/>
      <c r="R1339" s="92"/>
      <c r="S1339" s="92"/>
      <c r="T1339" s="92"/>
      <c r="U1339" s="92"/>
    </row>
    <row r="1340" spans="1:21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92"/>
      <c r="R1340" s="92"/>
      <c r="S1340" s="92"/>
      <c r="T1340" s="92"/>
      <c r="U1340" s="92"/>
    </row>
    <row r="1341" spans="1:21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  <c r="O1341" s="92"/>
      <c r="P1341" s="92"/>
      <c r="Q1341" s="92"/>
      <c r="R1341" s="92"/>
      <c r="S1341" s="92"/>
      <c r="T1341" s="92"/>
      <c r="U1341" s="92"/>
    </row>
    <row r="1342" spans="1:21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  <c r="O1342" s="92"/>
      <c r="P1342" s="92"/>
      <c r="Q1342" s="92"/>
      <c r="R1342" s="92"/>
      <c r="S1342" s="92"/>
      <c r="T1342" s="92"/>
      <c r="U1342" s="92"/>
    </row>
    <row r="1343" spans="1:21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</row>
    <row r="1344" spans="1:21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</row>
    <row r="1345" spans="1:21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</row>
    <row r="1346" spans="1:21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</row>
    <row r="1347" spans="1:21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</row>
    <row r="1348" spans="1:21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92"/>
      <c r="R1348" s="92"/>
      <c r="S1348" s="92"/>
      <c r="T1348" s="92"/>
      <c r="U1348" s="92"/>
    </row>
    <row r="1349" spans="1:21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  <c r="O1349" s="92"/>
      <c r="P1349" s="92"/>
      <c r="Q1349" s="92"/>
      <c r="R1349" s="92"/>
      <c r="S1349" s="92"/>
      <c r="T1349" s="92"/>
      <c r="U1349" s="92"/>
    </row>
    <row r="1350" spans="1:21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  <c r="O1350" s="92"/>
      <c r="P1350" s="92"/>
      <c r="Q1350" s="92"/>
      <c r="R1350" s="92"/>
      <c r="S1350" s="92"/>
      <c r="T1350" s="92"/>
      <c r="U1350" s="92"/>
    </row>
    <row r="1351" spans="1:21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92"/>
      <c r="R1351" s="92"/>
      <c r="S1351" s="92"/>
      <c r="T1351" s="92"/>
      <c r="U1351" s="92"/>
    </row>
    <row r="1352" spans="1:21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  <c r="O1352" s="92"/>
      <c r="P1352" s="92"/>
      <c r="Q1352" s="92"/>
      <c r="R1352" s="92"/>
      <c r="S1352" s="92"/>
      <c r="T1352" s="92"/>
      <c r="U1352" s="92"/>
    </row>
    <row r="1353" spans="1:21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  <c r="O1353" s="92"/>
      <c r="P1353" s="92"/>
      <c r="Q1353" s="92"/>
      <c r="R1353" s="92"/>
      <c r="S1353" s="92"/>
      <c r="T1353" s="92"/>
      <c r="U1353" s="92"/>
    </row>
    <row r="1354" spans="1:21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</row>
    <row r="1355" spans="1:21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</row>
    <row r="1356" spans="1:21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  <c r="O1356" s="92"/>
      <c r="P1356" s="92"/>
      <c r="Q1356" s="92"/>
      <c r="R1356" s="92"/>
      <c r="S1356" s="92"/>
      <c r="T1356" s="92"/>
      <c r="U1356" s="92"/>
    </row>
    <row r="1357" spans="1:21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  <c r="O1357" s="92"/>
      <c r="P1357" s="92"/>
      <c r="Q1357" s="92"/>
      <c r="R1357" s="92"/>
      <c r="S1357" s="92"/>
      <c r="T1357" s="92"/>
      <c r="U1357" s="92"/>
    </row>
    <row r="1358" spans="1:21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</row>
    <row r="1359" spans="1:21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  <c r="O1359" s="92"/>
      <c r="P1359" s="92"/>
      <c r="Q1359" s="92"/>
      <c r="R1359" s="92"/>
      <c r="S1359" s="92"/>
      <c r="T1359" s="92"/>
      <c r="U1359" s="92"/>
    </row>
    <row r="1360" spans="1:21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  <c r="O1360" s="92"/>
      <c r="P1360" s="92"/>
      <c r="Q1360" s="92"/>
      <c r="R1360" s="92"/>
      <c r="S1360" s="92"/>
      <c r="T1360" s="92"/>
      <c r="U1360" s="92"/>
    </row>
    <row r="1361" spans="1:21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  <c r="O1361" s="92"/>
      <c r="P1361" s="92"/>
      <c r="Q1361" s="92"/>
      <c r="R1361" s="92"/>
      <c r="S1361" s="92"/>
      <c r="T1361" s="92"/>
      <c r="U1361" s="92"/>
    </row>
    <row r="1362" spans="1:21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  <c r="O1362" s="92"/>
      <c r="P1362" s="92"/>
      <c r="Q1362" s="92"/>
      <c r="R1362" s="92"/>
      <c r="S1362" s="92"/>
      <c r="T1362" s="92"/>
      <c r="U1362" s="92"/>
    </row>
    <row r="1363" spans="1:21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  <c r="O1363" s="92"/>
      <c r="P1363" s="92"/>
      <c r="Q1363" s="92"/>
      <c r="R1363" s="92"/>
      <c r="S1363" s="92"/>
      <c r="T1363" s="92"/>
      <c r="U1363" s="92"/>
    </row>
    <row r="1364" spans="1:21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</row>
    <row r="1365" spans="1:21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  <c r="O1365" s="92"/>
      <c r="P1365" s="92"/>
      <c r="Q1365" s="92"/>
      <c r="R1365" s="92"/>
      <c r="S1365" s="92"/>
      <c r="T1365" s="92"/>
      <c r="U1365" s="92"/>
    </row>
    <row r="1366" spans="1:21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  <c r="O1366" s="92"/>
      <c r="P1366" s="92"/>
      <c r="Q1366" s="92"/>
      <c r="R1366" s="92"/>
      <c r="S1366" s="92"/>
      <c r="T1366" s="92"/>
      <c r="U1366" s="92"/>
    </row>
    <row r="1367" spans="1:21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2"/>
      <c r="T1367" s="92"/>
      <c r="U1367" s="92"/>
    </row>
    <row r="1368" spans="1:21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  <c r="O1368" s="92"/>
      <c r="P1368" s="92"/>
      <c r="Q1368" s="92"/>
      <c r="R1368" s="92"/>
      <c r="S1368" s="92"/>
      <c r="T1368" s="92"/>
      <c r="U1368" s="92"/>
    </row>
    <row r="1369" spans="1:21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</row>
    <row r="1370" spans="1:21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</row>
    <row r="1371" spans="1:21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  <c r="O1371" s="92"/>
      <c r="P1371" s="92"/>
      <c r="Q1371" s="92"/>
      <c r="R1371" s="92"/>
      <c r="S1371" s="92"/>
      <c r="T1371" s="92"/>
      <c r="U1371" s="92"/>
    </row>
    <row r="1372" spans="1:21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</row>
    <row r="1373" spans="1:21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  <c r="O1373" s="92"/>
      <c r="P1373" s="92"/>
      <c r="Q1373" s="92"/>
      <c r="R1373" s="92"/>
      <c r="S1373" s="92"/>
      <c r="T1373" s="92"/>
      <c r="U1373" s="92"/>
    </row>
    <row r="1374" spans="1:21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  <c r="O1374" s="92"/>
      <c r="P1374" s="92"/>
      <c r="Q1374" s="92"/>
      <c r="R1374" s="92"/>
      <c r="S1374" s="92"/>
      <c r="T1374" s="92"/>
      <c r="U1374" s="92"/>
    </row>
    <row r="1375" spans="1:21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92"/>
      <c r="R1375" s="92"/>
      <c r="S1375" s="92"/>
      <c r="T1375" s="92"/>
      <c r="U1375" s="92"/>
    </row>
    <row r="1376" spans="1:21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</row>
    <row r="1377" spans="1:21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  <c r="O1377" s="92"/>
      <c r="P1377" s="92"/>
      <c r="Q1377" s="92"/>
      <c r="R1377" s="92"/>
      <c r="S1377" s="92"/>
      <c r="T1377" s="92"/>
      <c r="U1377" s="92"/>
    </row>
    <row r="1378" spans="1:21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  <c r="O1378" s="92"/>
      <c r="P1378" s="92"/>
      <c r="Q1378" s="92"/>
      <c r="R1378" s="92"/>
      <c r="S1378" s="92"/>
      <c r="T1378" s="92"/>
      <c r="U1378" s="92"/>
    </row>
    <row r="1379" spans="1:21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</row>
    <row r="1380" spans="1:21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  <c r="O1380" s="92"/>
      <c r="P1380" s="92"/>
      <c r="Q1380" s="92"/>
      <c r="R1380" s="92"/>
      <c r="S1380" s="92"/>
      <c r="T1380" s="92"/>
      <c r="U1380" s="92"/>
    </row>
    <row r="1381" spans="1:21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  <c r="O1381" s="92"/>
      <c r="P1381" s="92"/>
      <c r="Q1381" s="92"/>
      <c r="R1381" s="92"/>
      <c r="S1381" s="92"/>
      <c r="T1381" s="92"/>
      <c r="U1381" s="92"/>
    </row>
    <row r="1382" spans="1:21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  <c r="O1382" s="92"/>
      <c r="P1382" s="92"/>
      <c r="Q1382" s="92"/>
      <c r="R1382" s="92"/>
      <c r="S1382" s="92"/>
      <c r="T1382" s="92"/>
      <c r="U1382" s="92"/>
    </row>
    <row r="1383" spans="1:21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  <c r="O1383" s="92"/>
      <c r="P1383" s="92"/>
      <c r="Q1383" s="92"/>
      <c r="R1383" s="92"/>
      <c r="S1383" s="92"/>
      <c r="T1383" s="92"/>
      <c r="U1383" s="92"/>
    </row>
    <row r="1384" spans="1:21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92"/>
      <c r="P1384" s="92"/>
      <c r="Q1384" s="92"/>
      <c r="R1384" s="92"/>
      <c r="S1384" s="92"/>
      <c r="T1384" s="92"/>
      <c r="U1384" s="92"/>
    </row>
    <row r="1385" spans="1:21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  <c r="O1385" s="92"/>
      <c r="P1385" s="92"/>
      <c r="Q1385" s="92"/>
      <c r="R1385" s="92"/>
      <c r="S1385" s="92"/>
      <c r="T1385" s="92"/>
      <c r="U1385" s="92"/>
    </row>
    <row r="1386" spans="1:21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  <c r="O1386" s="92"/>
      <c r="P1386" s="92"/>
      <c r="Q1386" s="92"/>
      <c r="R1386" s="92"/>
      <c r="S1386" s="92"/>
      <c r="T1386" s="92"/>
      <c r="U1386" s="92"/>
    </row>
    <row r="1387" spans="1:21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</row>
    <row r="1388" spans="1:21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  <c r="O1388" s="92"/>
      <c r="P1388" s="92"/>
      <c r="Q1388" s="92"/>
      <c r="R1388" s="92"/>
      <c r="S1388" s="92"/>
      <c r="T1388" s="92"/>
      <c r="U1388" s="92"/>
    </row>
    <row r="1389" spans="1:21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  <c r="O1389" s="92"/>
      <c r="P1389" s="92"/>
      <c r="Q1389" s="92"/>
      <c r="R1389" s="92"/>
      <c r="S1389" s="92"/>
      <c r="T1389" s="92"/>
      <c r="U1389" s="92"/>
    </row>
    <row r="1390" spans="1:21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  <c r="O1390" s="92"/>
      <c r="P1390" s="92"/>
      <c r="Q1390" s="92"/>
      <c r="R1390" s="92"/>
      <c r="S1390" s="92"/>
      <c r="T1390" s="92"/>
      <c r="U1390" s="92"/>
    </row>
    <row r="1391" spans="1:21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</row>
    <row r="1392" spans="1:21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</row>
    <row r="1393" spans="1:21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  <c r="O1393" s="92"/>
      <c r="P1393" s="92"/>
      <c r="Q1393" s="92"/>
      <c r="R1393" s="92"/>
      <c r="S1393" s="92"/>
      <c r="T1393" s="92"/>
      <c r="U1393" s="92"/>
    </row>
    <row r="1394" spans="1:21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  <c r="O1394" s="92"/>
      <c r="P1394" s="92"/>
      <c r="Q1394" s="92"/>
      <c r="R1394" s="92"/>
      <c r="S1394" s="92"/>
      <c r="T1394" s="92"/>
      <c r="U1394" s="92"/>
    </row>
    <row r="1395" spans="1:21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  <c r="O1395" s="92"/>
      <c r="P1395" s="92"/>
      <c r="Q1395" s="92"/>
      <c r="R1395" s="92"/>
      <c r="S1395" s="92"/>
      <c r="T1395" s="92"/>
      <c r="U1395" s="92"/>
    </row>
    <row r="1396" spans="1:21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  <c r="O1396" s="92"/>
      <c r="P1396" s="92"/>
      <c r="Q1396" s="92"/>
      <c r="R1396" s="92"/>
      <c r="S1396" s="92"/>
      <c r="T1396" s="92"/>
      <c r="U1396" s="92"/>
    </row>
    <row r="1397" spans="1:21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  <c r="O1397" s="92"/>
      <c r="P1397" s="92"/>
      <c r="Q1397" s="92"/>
      <c r="R1397" s="92"/>
      <c r="S1397" s="92"/>
      <c r="T1397" s="92"/>
      <c r="U1397" s="92"/>
    </row>
    <row r="1398" spans="1:21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  <c r="O1398" s="92"/>
      <c r="P1398" s="92"/>
      <c r="Q1398" s="92"/>
      <c r="R1398" s="92"/>
      <c r="S1398" s="92"/>
      <c r="T1398" s="92"/>
      <c r="U1398" s="92"/>
    </row>
    <row r="1399" spans="1:21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92"/>
      <c r="S1399" s="92"/>
      <c r="T1399" s="92"/>
      <c r="U1399" s="92"/>
    </row>
    <row r="1400" spans="1:21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92"/>
      <c r="S1400" s="92"/>
      <c r="T1400" s="92"/>
      <c r="U1400" s="92"/>
    </row>
    <row r="1401" spans="1:21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</row>
    <row r="1402" spans="1:21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92"/>
      <c r="S1402" s="92"/>
      <c r="T1402" s="92"/>
      <c r="U1402" s="92"/>
    </row>
    <row r="1403" spans="1:21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92"/>
      <c r="S1403" s="92"/>
      <c r="T1403" s="92"/>
      <c r="U1403" s="92"/>
    </row>
    <row r="1404" spans="1:21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92"/>
      <c r="S1404" s="92"/>
      <c r="T1404" s="92"/>
      <c r="U1404" s="92"/>
    </row>
    <row r="1405" spans="1:21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92"/>
      <c r="S1405" s="92"/>
      <c r="T1405" s="92"/>
      <c r="U1405" s="92"/>
    </row>
    <row r="1406" spans="1:21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92"/>
      <c r="S1406" s="92"/>
      <c r="T1406" s="92"/>
      <c r="U1406" s="92"/>
    </row>
    <row r="1407" spans="1:21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</row>
    <row r="1408" spans="1:21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</row>
    <row r="1409" spans="1:21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92"/>
      <c r="S1409" s="92"/>
      <c r="T1409" s="92"/>
      <c r="U1409" s="92"/>
    </row>
    <row r="1410" spans="1:21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</row>
    <row r="1411" spans="1:21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</row>
    <row r="1412" spans="1:21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92"/>
      <c r="S1412" s="92"/>
      <c r="T1412" s="92"/>
      <c r="U1412" s="92"/>
    </row>
    <row r="1413" spans="1:21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92"/>
      <c r="S1413" s="92"/>
      <c r="T1413" s="92"/>
      <c r="U1413" s="92"/>
    </row>
    <row r="1414" spans="1:21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92"/>
      <c r="S1414" s="92"/>
      <c r="T1414" s="92"/>
      <c r="U1414" s="92"/>
    </row>
    <row r="1415" spans="1:21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92"/>
      <c r="S1415" s="92"/>
      <c r="T1415" s="92"/>
      <c r="U1415" s="92"/>
    </row>
    <row r="1416" spans="1:21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92"/>
      <c r="S1416" s="92"/>
      <c r="T1416" s="92"/>
      <c r="U1416" s="92"/>
    </row>
    <row r="1417" spans="1:21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</row>
    <row r="1418" spans="1:21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</row>
    <row r="1419" spans="1:21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92"/>
      <c r="S1419" s="92"/>
      <c r="T1419" s="92"/>
      <c r="U1419" s="92"/>
    </row>
    <row r="1420" spans="1:21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92"/>
      <c r="S1420" s="92"/>
      <c r="T1420" s="92"/>
      <c r="U1420" s="92"/>
    </row>
    <row r="1421" spans="1:21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92"/>
      <c r="S1421" s="92"/>
      <c r="T1421" s="92"/>
      <c r="U1421" s="92"/>
    </row>
    <row r="1422" spans="1:21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</row>
    <row r="1423" spans="1:21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92"/>
      <c r="S1423" s="92"/>
      <c r="T1423" s="92"/>
      <c r="U1423" s="92"/>
    </row>
    <row r="1424" spans="1:21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92"/>
      <c r="S1424" s="92"/>
      <c r="T1424" s="92"/>
      <c r="U1424" s="92"/>
    </row>
    <row r="1425" spans="1:21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92"/>
      <c r="S1425" s="92"/>
      <c r="T1425" s="92"/>
      <c r="U1425" s="92"/>
    </row>
    <row r="1426" spans="1:21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</row>
    <row r="1427" spans="1:21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92"/>
      <c r="S1427" s="92"/>
      <c r="T1427" s="92"/>
      <c r="U1427" s="92"/>
    </row>
    <row r="1428" spans="1:21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92"/>
      <c r="S1428" s="92"/>
      <c r="T1428" s="92"/>
      <c r="U1428" s="92"/>
    </row>
    <row r="1429" spans="1:21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92"/>
      <c r="S1429" s="92"/>
      <c r="T1429" s="92"/>
      <c r="U1429" s="92"/>
    </row>
    <row r="1430" spans="1:21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92"/>
      <c r="S1430" s="92"/>
      <c r="T1430" s="92"/>
      <c r="U1430" s="92"/>
    </row>
    <row r="1431" spans="1:21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92"/>
      <c r="S1431" s="92"/>
      <c r="T1431" s="92"/>
      <c r="U1431" s="92"/>
    </row>
    <row r="1432" spans="1:21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92"/>
      <c r="S1432" s="92"/>
      <c r="T1432" s="92"/>
      <c r="U1432" s="92"/>
    </row>
    <row r="1433" spans="1:21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</row>
    <row r="1434" spans="1:21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92"/>
      <c r="S1434" s="92"/>
      <c r="T1434" s="92"/>
      <c r="U1434" s="92"/>
    </row>
    <row r="1435" spans="1:21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92"/>
      <c r="S1435" s="92"/>
      <c r="T1435" s="92"/>
      <c r="U1435" s="92"/>
    </row>
    <row r="1436" spans="1:21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92"/>
      <c r="S1436" s="92"/>
      <c r="T1436" s="92"/>
      <c r="U1436" s="92"/>
    </row>
    <row r="1437" spans="1:21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92"/>
      <c r="S1437" s="92"/>
      <c r="T1437" s="92"/>
      <c r="U1437" s="92"/>
    </row>
    <row r="1438" spans="1:21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92"/>
      <c r="S1438" s="92"/>
      <c r="T1438" s="92"/>
      <c r="U1438" s="92"/>
    </row>
    <row r="1439" spans="1:21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</row>
    <row r="1440" spans="1:21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92"/>
      <c r="S1440" s="92"/>
      <c r="T1440" s="92"/>
      <c r="U1440" s="92"/>
    </row>
    <row r="1441" spans="1:21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92"/>
      <c r="S1441" s="92"/>
      <c r="T1441" s="92"/>
      <c r="U1441" s="92"/>
    </row>
    <row r="1442" spans="1:21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92"/>
      <c r="S1442" s="92"/>
      <c r="T1442" s="92"/>
      <c r="U1442" s="92"/>
    </row>
    <row r="1443" spans="1:21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</row>
    <row r="1444" spans="1:21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92"/>
      <c r="S1444" s="92"/>
      <c r="T1444" s="92"/>
      <c r="U1444" s="92"/>
    </row>
    <row r="1445" spans="1:21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92"/>
      <c r="S1445" s="92"/>
      <c r="T1445" s="92"/>
      <c r="U1445" s="92"/>
    </row>
    <row r="1446" spans="1:21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92"/>
      <c r="S1446" s="92"/>
      <c r="T1446" s="92"/>
      <c r="U1446" s="92"/>
    </row>
    <row r="1447" spans="1:21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92"/>
      <c r="S1447" s="92"/>
      <c r="T1447" s="92"/>
      <c r="U1447" s="92"/>
    </row>
    <row r="1448" spans="1:21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</row>
    <row r="1449" spans="1:21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92"/>
      <c r="S1449" s="92"/>
      <c r="T1449" s="92"/>
      <c r="U1449" s="92"/>
    </row>
    <row r="1450" spans="1:21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92"/>
      <c r="S1450" s="92"/>
      <c r="T1450" s="92"/>
      <c r="U1450" s="92"/>
    </row>
    <row r="1451" spans="1:21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92"/>
      <c r="S1451" s="92"/>
      <c r="T1451" s="92"/>
      <c r="U1451" s="92"/>
    </row>
    <row r="1452" spans="1:21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92"/>
      <c r="S1452" s="92"/>
      <c r="T1452" s="92"/>
      <c r="U1452" s="92"/>
    </row>
    <row r="1453" spans="1:21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92"/>
      <c r="S1453" s="92"/>
      <c r="T1453" s="92"/>
      <c r="U1453" s="92"/>
    </row>
    <row r="1454" spans="1:21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92"/>
      <c r="S1454" s="92"/>
      <c r="T1454" s="92"/>
      <c r="U1454" s="92"/>
    </row>
    <row r="1455" spans="1:21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92"/>
      <c r="S1455" s="92"/>
      <c r="T1455" s="92"/>
      <c r="U1455" s="92"/>
    </row>
    <row r="1456" spans="1:21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92"/>
      <c r="S1456" s="92"/>
      <c r="T1456" s="92"/>
      <c r="U1456" s="92"/>
    </row>
    <row r="1457" spans="1:21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92"/>
      <c r="S1457" s="92"/>
      <c r="T1457" s="92"/>
      <c r="U1457" s="92"/>
    </row>
    <row r="1458" spans="1:21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92"/>
      <c r="S1458" s="92"/>
      <c r="T1458" s="92"/>
      <c r="U1458" s="92"/>
    </row>
    <row r="1459" spans="1:21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92"/>
      <c r="S1459" s="92"/>
      <c r="T1459" s="92"/>
      <c r="U1459" s="92"/>
    </row>
    <row r="1460" spans="1:21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</row>
    <row r="1461" spans="1:21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92"/>
      <c r="S1461" s="92"/>
      <c r="T1461" s="92"/>
      <c r="U1461" s="92"/>
    </row>
    <row r="1462" spans="1:21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92"/>
      <c r="S1462" s="92"/>
      <c r="T1462" s="92"/>
      <c r="U1462" s="92"/>
    </row>
    <row r="1463" spans="1:21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92"/>
      <c r="S1463" s="92"/>
      <c r="T1463" s="92"/>
      <c r="U1463" s="92"/>
    </row>
    <row r="1464" spans="1:21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</row>
    <row r="1465" spans="1:21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92"/>
      <c r="S1465" s="92"/>
      <c r="T1465" s="92"/>
      <c r="U1465" s="92"/>
    </row>
    <row r="1466" spans="1:21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92"/>
      <c r="S1466" s="92"/>
      <c r="T1466" s="92"/>
      <c r="U1466" s="92"/>
    </row>
    <row r="1467" spans="1:21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92"/>
      <c r="S1467" s="92"/>
      <c r="T1467" s="92"/>
      <c r="U1467" s="92"/>
    </row>
    <row r="1468" spans="1:21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  <c r="O1468" s="92"/>
      <c r="P1468" s="92"/>
      <c r="Q1468" s="92"/>
      <c r="R1468" s="92"/>
      <c r="S1468" s="92"/>
      <c r="T1468" s="92"/>
      <c r="U1468" s="92"/>
    </row>
    <row r="1469" spans="1:21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2"/>
      <c r="T1469" s="92"/>
      <c r="U1469" s="92"/>
    </row>
    <row r="1470" spans="1:21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</row>
    <row r="1471" spans="1:21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92"/>
      <c r="R1471" s="92"/>
      <c r="S1471" s="92"/>
      <c r="T1471" s="92"/>
      <c r="U1471" s="92"/>
    </row>
    <row r="1472" spans="1:21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  <c r="O1472" s="92"/>
      <c r="P1472" s="92"/>
      <c r="Q1472" s="92"/>
      <c r="R1472" s="92"/>
      <c r="S1472" s="92"/>
      <c r="T1472" s="92"/>
      <c r="U1472" s="92"/>
    </row>
    <row r="1473" spans="1:21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92"/>
      <c r="R1473" s="92"/>
      <c r="S1473" s="92"/>
      <c r="T1473" s="92"/>
      <c r="U1473" s="92"/>
    </row>
    <row r="1474" spans="1:21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  <c r="O1474" s="92"/>
      <c r="P1474" s="92"/>
      <c r="Q1474" s="92"/>
      <c r="R1474" s="92"/>
      <c r="S1474" s="92"/>
      <c r="T1474" s="92"/>
      <c r="U1474" s="92"/>
    </row>
    <row r="1475" spans="1:21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  <c r="O1475" s="92"/>
      <c r="P1475" s="92"/>
      <c r="Q1475" s="92"/>
      <c r="R1475" s="92"/>
      <c r="S1475" s="92"/>
      <c r="T1475" s="92"/>
      <c r="U1475" s="92"/>
    </row>
    <row r="1476" spans="1:21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  <c r="O1476" s="92"/>
      <c r="P1476" s="92"/>
      <c r="Q1476" s="92"/>
      <c r="R1476" s="92"/>
      <c r="S1476" s="92"/>
      <c r="T1476" s="92"/>
      <c r="U1476" s="92"/>
    </row>
    <row r="1477" spans="1:21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  <c r="O1477" s="92"/>
      <c r="P1477" s="92"/>
      <c r="Q1477" s="92"/>
      <c r="R1477" s="92"/>
      <c r="S1477" s="92"/>
      <c r="T1477" s="92"/>
      <c r="U1477" s="92"/>
    </row>
    <row r="1478" spans="1:21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  <c r="O1478" s="92"/>
      <c r="P1478" s="92"/>
      <c r="Q1478" s="92"/>
      <c r="R1478" s="92"/>
      <c r="S1478" s="92"/>
      <c r="T1478" s="92"/>
      <c r="U1478" s="92"/>
    </row>
    <row r="1479" spans="1:21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  <c r="O1479" s="92"/>
      <c r="P1479" s="92"/>
      <c r="Q1479" s="92"/>
      <c r="R1479" s="92"/>
      <c r="S1479" s="92"/>
      <c r="T1479" s="92"/>
      <c r="U1479" s="92"/>
    </row>
    <row r="1480" spans="1:21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92"/>
      <c r="R1480" s="92"/>
      <c r="S1480" s="92"/>
      <c r="T1480" s="92"/>
      <c r="U1480" s="92"/>
    </row>
    <row r="1481" spans="1:21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</row>
    <row r="1482" spans="1:21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  <c r="O1482" s="92"/>
      <c r="P1482" s="92"/>
      <c r="Q1482" s="92"/>
      <c r="R1482" s="92"/>
      <c r="S1482" s="92"/>
      <c r="T1482" s="92"/>
      <c r="U1482" s="92"/>
    </row>
    <row r="1483" spans="1:21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92"/>
      <c r="R1483" s="92"/>
      <c r="S1483" s="92"/>
      <c r="T1483" s="92"/>
      <c r="U1483" s="92"/>
    </row>
    <row r="1484" spans="1:21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  <c r="O1484" s="92"/>
      <c r="P1484" s="92"/>
      <c r="Q1484" s="92"/>
      <c r="R1484" s="92"/>
      <c r="S1484" s="92"/>
      <c r="T1484" s="92"/>
      <c r="U1484" s="92"/>
    </row>
    <row r="1485" spans="1:21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  <c r="O1485" s="92"/>
      <c r="P1485" s="92"/>
      <c r="Q1485" s="92"/>
      <c r="R1485" s="92"/>
      <c r="S1485" s="92"/>
      <c r="T1485" s="92"/>
      <c r="U1485" s="92"/>
    </row>
    <row r="1486" spans="1:21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  <c r="O1486" s="92"/>
      <c r="P1486" s="92"/>
      <c r="Q1486" s="92"/>
      <c r="R1486" s="92"/>
      <c r="S1486" s="92"/>
      <c r="T1486" s="92"/>
      <c r="U1486" s="92"/>
    </row>
    <row r="1487" spans="1:21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</row>
    <row r="1488" spans="1:21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</row>
    <row r="1489" spans="1:21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</row>
    <row r="1490" spans="1:21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</row>
    <row r="1491" spans="1:21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</row>
    <row r="1492" spans="1:21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</row>
    <row r="1493" spans="1:21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</row>
    <row r="1494" spans="1:21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</row>
    <row r="1495" spans="1:21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</row>
    <row r="1496" spans="1:21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</row>
    <row r="1497" spans="1:21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</row>
    <row r="1498" spans="1:21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  <c r="O1498" s="92"/>
      <c r="P1498" s="92"/>
      <c r="Q1498" s="92"/>
      <c r="R1498" s="92"/>
      <c r="S1498" s="92"/>
      <c r="T1498" s="92"/>
      <c r="U1498" s="92"/>
    </row>
    <row r="1499" spans="1:21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  <c r="O1499" s="92"/>
      <c r="P1499" s="92"/>
      <c r="Q1499" s="92"/>
      <c r="R1499" s="92"/>
      <c r="S1499" s="92"/>
      <c r="T1499" s="92"/>
      <c r="U1499" s="92"/>
    </row>
    <row r="1500" spans="1:21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  <c r="O1500" s="92"/>
      <c r="P1500" s="92"/>
      <c r="Q1500" s="92"/>
      <c r="R1500" s="92"/>
      <c r="S1500" s="92"/>
      <c r="T1500" s="92"/>
      <c r="U1500" s="92"/>
    </row>
    <row r="1501" spans="1:21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</row>
    <row r="1502" spans="1:21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</row>
    <row r="1503" spans="1:21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  <c r="O1503" s="92"/>
      <c r="P1503" s="92"/>
      <c r="Q1503" s="92"/>
      <c r="R1503" s="92"/>
      <c r="S1503" s="92"/>
      <c r="T1503" s="92"/>
      <c r="U1503" s="92"/>
    </row>
    <row r="1504" spans="1:21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  <c r="O1504" s="92"/>
      <c r="P1504" s="92"/>
      <c r="Q1504" s="92"/>
      <c r="R1504" s="92"/>
      <c r="S1504" s="92"/>
      <c r="T1504" s="92"/>
      <c r="U1504" s="92"/>
    </row>
    <row r="1505" spans="1:21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  <c r="O1505" s="92"/>
      <c r="P1505" s="92"/>
      <c r="Q1505" s="92"/>
      <c r="R1505" s="92"/>
      <c r="S1505" s="92"/>
      <c r="T1505" s="92"/>
      <c r="U1505" s="92"/>
    </row>
    <row r="1506" spans="1:21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  <c r="O1506" s="92"/>
      <c r="P1506" s="92"/>
      <c r="Q1506" s="92"/>
      <c r="R1506" s="92"/>
      <c r="S1506" s="92"/>
      <c r="T1506" s="92"/>
      <c r="U1506" s="92"/>
    </row>
    <row r="1507" spans="1:21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  <c r="O1507" s="92"/>
      <c r="P1507" s="92"/>
      <c r="Q1507" s="92"/>
      <c r="R1507" s="92"/>
      <c r="S1507" s="92"/>
      <c r="T1507" s="92"/>
      <c r="U1507" s="92"/>
    </row>
    <row r="1508" spans="1:21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  <c r="O1508" s="92"/>
      <c r="P1508" s="92"/>
      <c r="Q1508" s="92"/>
      <c r="R1508" s="92"/>
      <c r="S1508" s="92"/>
      <c r="T1508" s="92"/>
      <c r="U1508" s="92"/>
    </row>
    <row r="1509" spans="1:21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  <c r="O1509" s="92"/>
      <c r="P1509" s="92"/>
      <c r="Q1509" s="92"/>
      <c r="R1509" s="92"/>
      <c r="S1509" s="92"/>
      <c r="T1509" s="92"/>
      <c r="U1509" s="92"/>
    </row>
    <row r="1510" spans="1:21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</row>
    <row r="1511" spans="1:21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  <c r="T1511" s="92"/>
      <c r="U1511" s="92"/>
    </row>
    <row r="1512" spans="1:21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92"/>
      <c r="Q1512" s="92"/>
      <c r="R1512" s="92"/>
      <c r="S1512" s="92"/>
      <c r="T1512" s="92"/>
      <c r="U1512" s="92"/>
    </row>
    <row r="1513" spans="1:21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  <c r="O1513" s="92"/>
      <c r="P1513" s="92"/>
      <c r="Q1513" s="92"/>
      <c r="R1513" s="92"/>
      <c r="S1513" s="92"/>
      <c r="T1513" s="92"/>
      <c r="U1513" s="92"/>
    </row>
    <row r="1514" spans="1:21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92"/>
      <c r="Q1514" s="92"/>
      <c r="R1514" s="92"/>
      <c r="S1514" s="92"/>
      <c r="T1514" s="92"/>
      <c r="U1514" s="92"/>
    </row>
    <row r="1515" spans="1:21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92"/>
      <c r="S1515" s="92"/>
      <c r="T1515" s="92"/>
      <c r="U1515" s="92"/>
    </row>
    <row r="1516" spans="1:21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92"/>
      <c r="S1516" s="92"/>
      <c r="T1516" s="92"/>
      <c r="U1516" s="92"/>
    </row>
    <row r="1517" spans="1:21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  <c r="O1517" s="92"/>
      <c r="P1517" s="92"/>
      <c r="Q1517" s="92"/>
      <c r="R1517" s="92"/>
      <c r="S1517" s="92"/>
      <c r="T1517" s="92"/>
      <c r="U1517" s="92"/>
    </row>
    <row r="1518" spans="1:21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  <c r="O1518" s="92"/>
      <c r="P1518" s="92"/>
      <c r="Q1518" s="92"/>
      <c r="R1518" s="92"/>
      <c r="S1518" s="92"/>
      <c r="T1518" s="92"/>
      <c r="U1518" s="92"/>
    </row>
    <row r="1519" spans="1:21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92"/>
      <c r="R1519" s="92"/>
      <c r="S1519" s="92"/>
      <c r="T1519" s="92"/>
      <c r="U1519" s="92"/>
    </row>
    <row r="1520" spans="1:21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  <c r="O1520" s="92"/>
      <c r="P1520" s="92"/>
      <c r="Q1520" s="92"/>
      <c r="R1520" s="92"/>
      <c r="S1520" s="92"/>
      <c r="T1520" s="92"/>
      <c r="U1520" s="92"/>
    </row>
    <row r="1521" spans="1:21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  <c r="O1521" s="92"/>
      <c r="P1521" s="92"/>
      <c r="Q1521" s="92"/>
      <c r="R1521" s="92"/>
      <c r="S1521" s="92"/>
      <c r="T1521" s="92"/>
      <c r="U1521" s="92"/>
    </row>
    <row r="1522" spans="1:21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  <c r="O1522" s="92"/>
      <c r="P1522" s="92"/>
      <c r="Q1522" s="92"/>
      <c r="R1522" s="92"/>
      <c r="S1522" s="92"/>
      <c r="T1522" s="92"/>
      <c r="U1522" s="92"/>
    </row>
    <row r="1523" spans="1:21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92"/>
      <c r="S1523" s="92"/>
      <c r="T1523" s="92"/>
      <c r="U1523" s="92"/>
    </row>
    <row r="1524" spans="1:21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92"/>
      <c r="S1524" s="92"/>
      <c r="T1524" s="92"/>
      <c r="U1524" s="92"/>
    </row>
    <row r="1525" spans="1:21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92"/>
      <c r="S1525" s="92"/>
      <c r="T1525" s="92"/>
      <c r="U1525" s="92"/>
    </row>
    <row r="1526" spans="1:21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  <c r="O1526" s="92"/>
      <c r="P1526" s="92"/>
      <c r="Q1526" s="92"/>
      <c r="R1526" s="92"/>
      <c r="S1526" s="92"/>
      <c r="T1526" s="92"/>
      <c r="U1526" s="92"/>
    </row>
    <row r="1527" spans="1:21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</row>
    <row r="1528" spans="1:21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  <c r="O1528" s="92"/>
      <c r="P1528" s="92"/>
      <c r="Q1528" s="92"/>
      <c r="R1528" s="92"/>
      <c r="S1528" s="92"/>
      <c r="T1528" s="92"/>
      <c r="U1528" s="92"/>
    </row>
    <row r="1529" spans="1:21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</row>
    <row r="1530" spans="1:21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  <c r="O1530" s="92"/>
      <c r="P1530" s="92"/>
      <c r="Q1530" s="92"/>
      <c r="R1530" s="92"/>
      <c r="S1530" s="92"/>
      <c r="T1530" s="92"/>
      <c r="U1530" s="92"/>
    </row>
    <row r="1531" spans="1:21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  <c r="O1531" s="92"/>
      <c r="P1531" s="92"/>
      <c r="Q1531" s="92"/>
      <c r="R1531" s="92"/>
      <c r="S1531" s="92"/>
      <c r="T1531" s="92"/>
      <c r="U1531" s="92"/>
    </row>
    <row r="1532" spans="1:21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  <c r="O1532" s="92"/>
      <c r="P1532" s="92"/>
      <c r="Q1532" s="92"/>
      <c r="R1532" s="92"/>
      <c r="S1532" s="92"/>
      <c r="T1532" s="92"/>
      <c r="U1532" s="92"/>
    </row>
    <row r="1533" spans="1:21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</row>
    <row r="1534" spans="1:21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92"/>
      <c r="S1534" s="92"/>
      <c r="T1534" s="92"/>
      <c r="U1534" s="92"/>
    </row>
    <row r="1535" spans="1:21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2"/>
      <c r="T1535" s="92"/>
      <c r="U1535" s="92"/>
    </row>
    <row r="1536" spans="1:21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  <c r="O1536" s="92"/>
      <c r="P1536" s="92"/>
      <c r="Q1536" s="92"/>
      <c r="R1536" s="92"/>
      <c r="S1536" s="92"/>
      <c r="T1536" s="92"/>
      <c r="U1536" s="92"/>
    </row>
    <row r="1537" spans="1:21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  <c r="O1537" s="92"/>
      <c r="P1537" s="92"/>
      <c r="Q1537" s="92"/>
      <c r="R1537" s="92"/>
      <c r="S1537" s="92"/>
      <c r="T1537" s="92"/>
      <c r="U1537" s="92"/>
    </row>
    <row r="1538" spans="1:21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92"/>
      <c r="R1538" s="92"/>
      <c r="S1538" s="92"/>
      <c r="T1538" s="92"/>
      <c r="U1538" s="92"/>
    </row>
    <row r="1539" spans="1:21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  <c r="O1539" s="92"/>
      <c r="P1539" s="92"/>
      <c r="Q1539" s="92"/>
      <c r="R1539" s="92"/>
      <c r="S1539" s="92"/>
      <c r="T1539" s="92"/>
      <c r="U1539" s="92"/>
    </row>
    <row r="1540" spans="1:21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  <c r="O1540" s="92"/>
      <c r="P1540" s="92"/>
      <c r="Q1540" s="92"/>
      <c r="R1540" s="92"/>
      <c r="S1540" s="92"/>
      <c r="T1540" s="92"/>
      <c r="U1540" s="92"/>
    </row>
    <row r="1541" spans="1:21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  <c r="O1541" s="92"/>
      <c r="P1541" s="92"/>
      <c r="Q1541" s="92"/>
      <c r="R1541" s="92"/>
      <c r="S1541" s="92"/>
      <c r="T1541" s="92"/>
      <c r="U1541" s="92"/>
    </row>
    <row r="1542" spans="1:21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  <c r="O1542" s="92"/>
      <c r="P1542" s="92"/>
      <c r="Q1542" s="92"/>
      <c r="R1542" s="92"/>
      <c r="S1542" s="92"/>
      <c r="T1542" s="92"/>
      <c r="U1542" s="92"/>
    </row>
    <row r="1543" spans="1:21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  <c r="O1543" s="92"/>
      <c r="P1543" s="92"/>
      <c r="Q1543" s="92"/>
      <c r="R1543" s="92"/>
      <c r="S1543" s="92"/>
      <c r="T1543" s="92"/>
      <c r="U1543" s="92"/>
    </row>
    <row r="1544" spans="1:21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</row>
    <row r="1545" spans="1:21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  <c r="O1545" s="92"/>
      <c r="P1545" s="92"/>
      <c r="Q1545" s="92"/>
      <c r="R1545" s="92"/>
      <c r="S1545" s="92"/>
      <c r="T1545" s="92"/>
      <c r="U1545" s="92"/>
    </row>
    <row r="1546" spans="1:21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  <c r="O1546" s="92"/>
      <c r="P1546" s="92"/>
      <c r="Q1546" s="92"/>
      <c r="R1546" s="92"/>
      <c r="S1546" s="92"/>
      <c r="T1546" s="92"/>
      <c r="U1546" s="92"/>
    </row>
    <row r="1547" spans="1:21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</row>
    <row r="1548" spans="1:21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  <c r="O1548" s="92"/>
      <c r="P1548" s="92"/>
      <c r="Q1548" s="92"/>
      <c r="R1548" s="92"/>
      <c r="S1548" s="92"/>
      <c r="T1548" s="92"/>
      <c r="U1548" s="92"/>
    </row>
    <row r="1549" spans="1:21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  <c r="O1549" s="92"/>
      <c r="P1549" s="92"/>
      <c r="Q1549" s="92"/>
      <c r="R1549" s="92"/>
      <c r="S1549" s="92"/>
      <c r="T1549" s="92"/>
      <c r="U1549" s="92"/>
    </row>
    <row r="1550" spans="1:21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92"/>
      <c r="S1550" s="92"/>
      <c r="T1550" s="92"/>
      <c r="U1550" s="92"/>
    </row>
    <row r="1551" spans="1:21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  <c r="T1551" s="92"/>
      <c r="U1551" s="92"/>
    </row>
    <row r="1552" spans="1:21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92"/>
      <c r="Q1552" s="92"/>
      <c r="R1552" s="92"/>
      <c r="S1552" s="92"/>
      <c r="T1552" s="92"/>
      <c r="U1552" s="92"/>
    </row>
    <row r="1553" spans="1:21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92"/>
      <c r="Q1553" s="92"/>
      <c r="R1553" s="92"/>
      <c r="S1553" s="92"/>
      <c r="T1553" s="92"/>
      <c r="U1553" s="92"/>
    </row>
    <row r="1554" spans="1:21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</row>
    <row r="1555" spans="1:21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92"/>
      <c r="S1555" s="92"/>
      <c r="T1555" s="92"/>
      <c r="U1555" s="92"/>
    </row>
    <row r="1556" spans="1:21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92"/>
      <c r="S1556" s="92"/>
      <c r="T1556" s="92"/>
      <c r="U1556" s="92"/>
    </row>
    <row r="1557" spans="1:21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  <c r="O1557" s="92"/>
      <c r="P1557" s="92"/>
      <c r="Q1557" s="92"/>
      <c r="R1557" s="92"/>
      <c r="S1557" s="92"/>
      <c r="T1557" s="92"/>
      <c r="U1557" s="92"/>
    </row>
    <row r="1558" spans="1:21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  <c r="O1558" s="92"/>
      <c r="P1558" s="92"/>
      <c r="Q1558" s="92"/>
      <c r="R1558" s="92"/>
      <c r="S1558" s="92"/>
      <c r="T1558" s="92"/>
      <c r="U1558" s="92"/>
    </row>
    <row r="1559" spans="1:21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</row>
    <row r="1560" spans="1:21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92"/>
      <c r="Q1560" s="92"/>
      <c r="R1560" s="92"/>
      <c r="S1560" s="92"/>
      <c r="T1560" s="92"/>
      <c r="U1560" s="92"/>
    </row>
    <row r="1561" spans="1:21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</row>
    <row r="1562" spans="1:21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92"/>
      <c r="Q1562" s="92"/>
      <c r="R1562" s="92"/>
      <c r="S1562" s="92"/>
      <c r="T1562" s="92"/>
      <c r="U1562" s="92"/>
    </row>
    <row r="1563" spans="1:21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92"/>
      <c r="S1563" s="92"/>
      <c r="T1563" s="92"/>
      <c r="U1563" s="92"/>
    </row>
    <row r="1564" spans="1:21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92"/>
      <c r="S1564" s="92"/>
      <c r="T1564" s="92"/>
      <c r="U1564" s="92"/>
    </row>
    <row r="1565" spans="1:21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</row>
    <row r="1566" spans="1:21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  <c r="O1566" s="92"/>
      <c r="P1566" s="92"/>
      <c r="Q1566" s="92"/>
      <c r="R1566" s="92"/>
      <c r="S1566" s="92"/>
      <c r="T1566" s="92"/>
      <c r="U1566" s="92"/>
    </row>
    <row r="1567" spans="1:21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92"/>
      <c r="Q1567" s="92"/>
      <c r="R1567" s="92"/>
      <c r="S1567" s="92"/>
      <c r="T1567" s="92"/>
      <c r="U1567" s="92"/>
    </row>
    <row r="1568" spans="1:21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92"/>
      <c r="Q1568" s="92"/>
      <c r="R1568" s="92"/>
      <c r="S1568" s="92"/>
      <c r="T1568" s="92"/>
      <c r="U1568" s="92"/>
    </row>
    <row r="1569" spans="1:21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92"/>
      <c r="S1569" s="92"/>
      <c r="T1569" s="92"/>
      <c r="U1569" s="92"/>
    </row>
    <row r="1570" spans="1:21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92"/>
      <c r="Q1570" s="92"/>
      <c r="R1570" s="92"/>
      <c r="S1570" s="92"/>
      <c r="T1570" s="92"/>
      <c r="U1570" s="92"/>
    </row>
    <row r="1571" spans="1:21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92"/>
      <c r="Q1571" s="92"/>
      <c r="R1571" s="92"/>
      <c r="S1571" s="92"/>
      <c r="T1571" s="92"/>
      <c r="U1571" s="92"/>
    </row>
    <row r="1572" spans="1:21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92"/>
      <c r="S1572" s="92"/>
      <c r="T1572" s="92"/>
      <c r="U1572" s="92"/>
    </row>
    <row r="1573" spans="1:21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92"/>
      <c r="S1573" s="92"/>
      <c r="T1573" s="92"/>
      <c r="U1573" s="92"/>
    </row>
    <row r="1574" spans="1:21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92"/>
      <c r="S1574" s="92"/>
      <c r="T1574" s="92"/>
      <c r="U1574" s="92"/>
    </row>
    <row r="1575" spans="1:21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92"/>
      <c r="S1575" s="92"/>
      <c r="T1575" s="92"/>
      <c r="U1575" s="92"/>
    </row>
    <row r="1576" spans="1:21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  <c r="O1576" s="92"/>
      <c r="P1576" s="92"/>
      <c r="Q1576" s="92"/>
      <c r="R1576" s="92"/>
      <c r="S1576" s="92"/>
      <c r="T1576" s="92"/>
      <c r="U1576" s="92"/>
    </row>
    <row r="1577" spans="1:21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  <c r="O1577" s="92"/>
      <c r="P1577" s="92"/>
      <c r="Q1577" s="92"/>
      <c r="R1577" s="92"/>
      <c r="S1577" s="92"/>
      <c r="T1577" s="92"/>
      <c r="U1577" s="92"/>
    </row>
    <row r="1578" spans="1:21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  <c r="O1578" s="92"/>
      <c r="P1578" s="92"/>
      <c r="Q1578" s="92"/>
      <c r="R1578" s="92"/>
      <c r="S1578" s="92"/>
      <c r="T1578" s="92"/>
      <c r="U1578" s="92"/>
    </row>
    <row r="1579" spans="1:21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  <c r="O1579" s="92"/>
      <c r="P1579" s="92"/>
      <c r="Q1579" s="92"/>
      <c r="R1579" s="92"/>
      <c r="S1579" s="92"/>
      <c r="T1579" s="92"/>
      <c r="U1579" s="92"/>
    </row>
    <row r="1580" spans="1:21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  <c r="P1580" s="92"/>
      <c r="Q1580" s="92"/>
      <c r="R1580" s="92"/>
      <c r="S1580" s="92"/>
      <c r="T1580" s="92"/>
      <c r="U1580" s="92"/>
    </row>
    <row r="1581" spans="1:21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  <c r="O1581" s="92"/>
      <c r="P1581" s="92"/>
      <c r="Q1581" s="92"/>
      <c r="R1581" s="92"/>
      <c r="S1581" s="92"/>
      <c r="T1581" s="92"/>
      <c r="U1581" s="92"/>
    </row>
    <row r="1582" spans="1:21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  <c r="T1582" s="92"/>
      <c r="U1582" s="92"/>
    </row>
    <row r="1583" spans="1:21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</row>
    <row r="1584" spans="1:21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  <c r="O1584" s="92"/>
      <c r="P1584" s="92"/>
      <c r="Q1584" s="92"/>
      <c r="R1584" s="92"/>
      <c r="S1584" s="92"/>
      <c r="T1584" s="92"/>
      <c r="U1584" s="92"/>
    </row>
    <row r="1585" spans="1:21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92"/>
      <c r="R1585" s="92"/>
      <c r="S1585" s="92"/>
      <c r="T1585" s="92"/>
      <c r="U1585" s="92"/>
    </row>
    <row r="1586" spans="1:21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  <c r="O1586" s="92"/>
      <c r="P1586" s="92"/>
      <c r="Q1586" s="92"/>
      <c r="R1586" s="92"/>
      <c r="S1586" s="92"/>
      <c r="T1586" s="92"/>
      <c r="U1586" s="92"/>
    </row>
    <row r="1587" spans="1:21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2"/>
      <c r="T1587" s="92"/>
      <c r="U1587" s="92"/>
    </row>
    <row r="1588" spans="1:21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  <c r="P1588" s="92"/>
      <c r="Q1588" s="92"/>
      <c r="R1588" s="92"/>
      <c r="S1588" s="92"/>
      <c r="T1588" s="92"/>
      <c r="U1588" s="92"/>
    </row>
    <row r="1589" spans="1:21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  <c r="O1589" s="92"/>
      <c r="P1589" s="92"/>
      <c r="Q1589" s="92"/>
      <c r="R1589" s="92"/>
      <c r="S1589" s="92"/>
      <c r="T1589" s="92"/>
      <c r="U1589" s="92"/>
    </row>
    <row r="1590" spans="1:21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</row>
    <row r="1591" spans="1:21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  <c r="T1591" s="92"/>
      <c r="U1591" s="92"/>
    </row>
    <row r="1592" spans="1:21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92"/>
      <c r="Q1592" s="92"/>
      <c r="R1592" s="92"/>
      <c r="S1592" s="92"/>
      <c r="T1592" s="92"/>
      <c r="U1592" s="92"/>
    </row>
    <row r="1593" spans="1:21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92"/>
      <c r="R1593" s="92"/>
      <c r="S1593" s="92"/>
      <c r="T1593" s="92"/>
      <c r="U1593" s="92"/>
    </row>
    <row r="1594" spans="1:21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92"/>
      <c r="Q1594" s="92"/>
      <c r="R1594" s="92"/>
      <c r="S1594" s="92"/>
      <c r="T1594" s="92"/>
      <c r="U1594" s="92"/>
    </row>
    <row r="1595" spans="1:21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92"/>
      <c r="S1595" s="92"/>
      <c r="T1595" s="92"/>
      <c r="U1595" s="92"/>
    </row>
    <row r="1596" spans="1:21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</row>
    <row r="1597" spans="1:21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  <c r="O1597" s="92"/>
      <c r="P1597" s="92"/>
      <c r="Q1597" s="92"/>
      <c r="R1597" s="92"/>
      <c r="S1597" s="92"/>
      <c r="T1597" s="92"/>
      <c r="U1597" s="92"/>
    </row>
    <row r="1598" spans="1:21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</row>
    <row r="1599" spans="1:21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  <c r="O1599" s="92"/>
      <c r="P1599" s="92"/>
      <c r="Q1599" s="92"/>
      <c r="R1599" s="92"/>
      <c r="S1599" s="92"/>
      <c r="T1599" s="92"/>
      <c r="U1599" s="92"/>
    </row>
    <row r="1600" spans="1:21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  <c r="O1600" s="92"/>
      <c r="P1600" s="92"/>
      <c r="Q1600" s="92"/>
      <c r="R1600" s="92"/>
      <c r="S1600" s="92"/>
      <c r="T1600" s="92"/>
      <c r="U1600" s="92"/>
    </row>
    <row r="1601" spans="1:21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  <c r="O1601" s="92"/>
      <c r="P1601" s="92"/>
      <c r="Q1601" s="92"/>
      <c r="R1601" s="92"/>
      <c r="S1601" s="92"/>
      <c r="T1601" s="92"/>
      <c r="U1601" s="92"/>
    </row>
    <row r="1602" spans="1:21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  <c r="O1602" s="92"/>
      <c r="P1602" s="92"/>
      <c r="Q1602" s="92"/>
      <c r="R1602" s="92"/>
      <c r="S1602" s="92"/>
      <c r="T1602" s="92"/>
      <c r="U1602" s="92"/>
    </row>
    <row r="1603" spans="1:21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92"/>
      <c r="S1603" s="92"/>
      <c r="T1603" s="92"/>
      <c r="U1603" s="92"/>
    </row>
    <row r="1604" spans="1:21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92"/>
      <c r="S1604" s="92"/>
      <c r="T1604" s="92"/>
      <c r="U1604" s="92"/>
    </row>
    <row r="1605" spans="1:21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92"/>
      <c r="S1605" s="92"/>
      <c r="T1605" s="92"/>
      <c r="U1605" s="92"/>
    </row>
    <row r="1606" spans="1:21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  <c r="O1606" s="92"/>
      <c r="P1606" s="92"/>
      <c r="Q1606" s="92"/>
      <c r="R1606" s="92"/>
      <c r="S1606" s="92"/>
      <c r="T1606" s="92"/>
      <c r="U1606" s="92"/>
    </row>
    <row r="1607" spans="1:21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</row>
    <row r="1608" spans="1:21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  <c r="O1608" s="92"/>
      <c r="P1608" s="92"/>
      <c r="Q1608" s="92"/>
      <c r="R1608" s="92"/>
      <c r="S1608" s="92"/>
      <c r="T1608" s="92"/>
      <c r="U1608" s="92"/>
    </row>
    <row r="1609" spans="1:21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  <c r="O1609" s="92"/>
      <c r="P1609" s="92"/>
      <c r="Q1609" s="92"/>
      <c r="R1609" s="92"/>
      <c r="S1609" s="92"/>
      <c r="T1609" s="92"/>
      <c r="U1609" s="92"/>
    </row>
    <row r="1610" spans="1:21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92"/>
      <c r="R1610" s="92"/>
      <c r="S1610" s="92"/>
      <c r="T1610" s="92"/>
      <c r="U1610" s="92"/>
    </row>
    <row r="1611" spans="1:21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  <c r="O1611" s="92"/>
      <c r="P1611" s="92"/>
      <c r="Q1611" s="92"/>
      <c r="R1611" s="92"/>
      <c r="S1611" s="92"/>
      <c r="T1611" s="92"/>
      <c r="U1611" s="92"/>
    </row>
    <row r="1612" spans="1:21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92"/>
      <c r="R1612" s="92"/>
      <c r="S1612" s="92"/>
      <c r="T1612" s="92"/>
      <c r="U1612" s="92"/>
    </row>
    <row r="1613" spans="1:21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92"/>
      <c r="S1613" s="92"/>
      <c r="T1613" s="92"/>
      <c r="U1613" s="92"/>
    </row>
    <row r="1614" spans="1:21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92"/>
      <c r="S1614" s="92"/>
      <c r="T1614" s="92"/>
      <c r="U1614" s="92"/>
    </row>
    <row r="1615" spans="1:21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92"/>
      <c r="S1615" s="92"/>
      <c r="T1615" s="92"/>
      <c r="U1615" s="92"/>
    </row>
    <row r="1616" spans="1:21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  <c r="O1616" s="92"/>
      <c r="P1616" s="92"/>
      <c r="Q1616" s="92"/>
      <c r="R1616" s="92"/>
      <c r="S1616" s="92"/>
      <c r="T1616" s="92"/>
      <c r="U1616" s="92"/>
    </row>
    <row r="1617" spans="1:21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  <c r="T1617" s="92"/>
      <c r="U1617" s="92"/>
    </row>
    <row r="1618" spans="1:21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  <c r="T1618" s="92"/>
      <c r="U1618" s="92"/>
    </row>
    <row r="1619" spans="1:21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  <c r="O1619" s="92"/>
      <c r="P1619" s="92"/>
      <c r="Q1619" s="92"/>
      <c r="R1619" s="92"/>
      <c r="S1619" s="92"/>
      <c r="T1619" s="92"/>
      <c r="U1619" s="92"/>
    </row>
    <row r="1620" spans="1:21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  <c r="O1620" s="92"/>
      <c r="P1620" s="92"/>
      <c r="Q1620" s="92"/>
      <c r="R1620" s="92"/>
      <c r="S1620" s="92"/>
      <c r="T1620" s="92"/>
      <c r="U1620" s="92"/>
    </row>
    <row r="1621" spans="1:21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92"/>
      <c r="R1621" s="92"/>
      <c r="S1621" s="92"/>
      <c r="T1621" s="92"/>
      <c r="U1621" s="92"/>
    </row>
    <row r="1622" spans="1:21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</row>
    <row r="1623" spans="1:21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  <c r="O1623" s="92"/>
      <c r="P1623" s="92"/>
      <c r="Q1623" s="92"/>
      <c r="R1623" s="92"/>
      <c r="S1623" s="92"/>
      <c r="T1623" s="92"/>
      <c r="U1623" s="92"/>
    </row>
    <row r="1624" spans="1:21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  <c r="O1624" s="92"/>
      <c r="P1624" s="92"/>
      <c r="Q1624" s="92"/>
      <c r="R1624" s="92"/>
      <c r="S1624" s="92"/>
      <c r="T1624" s="92"/>
      <c r="U1624" s="92"/>
    </row>
    <row r="1625" spans="1:21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  <c r="O1625" s="92"/>
      <c r="P1625" s="92"/>
      <c r="Q1625" s="92"/>
      <c r="R1625" s="92"/>
      <c r="S1625" s="92"/>
      <c r="T1625" s="92"/>
      <c r="U1625" s="92"/>
    </row>
    <row r="1626" spans="1:21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  <c r="O1626" s="92"/>
      <c r="P1626" s="92"/>
      <c r="Q1626" s="92"/>
      <c r="R1626" s="92"/>
      <c r="S1626" s="92"/>
      <c r="T1626" s="92"/>
      <c r="U1626" s="92"/>
    </row>
    <row r="1627" spans="1:21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  <c r="O1627" s="92"/>
      <c r="P1627" s="92"/>
      <c r="Q1627" s="92"/>
      <c r="R1627" s="92"/>
      <c r="S1627" s="92"/>
      <c r="T1627" s="92"/>
      <c r="U1627" s="92"/>
    </row>
    <row r="1628" spans="1:21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</row>
    <row r="1629" spans="1:21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  <c r="O1629" s="92"/>
      <c r="P1629" s="92"/>
      <c r="Q1629" s="92"/>
      <c r="R1629" s="92"/>
      <c r="S1629" s="92"/>
      <c r="T1629" s="92"/>
      <c r="U1629" s="92"/>
    </row>
    <row r="1630" spans="1:21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  <c r="O1630" s="92"/>
      <c r="P1630" s="92"/>
      <c r="Q1630" s="92"/>
      <c r="R1630" s="92"/>
      <c r="S1630" s="92"/>
      <c r="T1630" s="92"/>
      <c r="U1630" s="92"/>
    </row>
    <row r="1631" spans="1:21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  <c r="O1631" s="92"/>
      <c r="P1631" s="92"/>
      <c r="Q1631" s="92"/>
      <c r="R1631" s="92"/>
      <c r="S1631" s="92"/>
      <c r="T1631" s="92"/>
      <c r="U1631" s="92"/>
    </row>
    <row r="1632" spans="1:21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  <c r="O1632" s="92"/>
      <c r="P1632" s="92"/>
      <c r="Q1632" s="92"/>
      <c r="R1632" s="92"/>
      <c r="S1632" s="92"/>
      <c r="T1632" s="92"/>
      <c r="U1632" s="92"/>
    </row>
    <row r="1633" spans="1:21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  <c r="O1633" s="92"/>
      <c r="P1633" s="92"/>
      <c r="Q1633" s="92"/>
      <c r="R1633" s="92"/>
      <c r="S1633" s="92"/>
      <c r="T1633" s="92"/>
      <c r="U1633" s="92"/>
    </row>
    <row r="1634" spans="1:21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  <c r="O1634" s="92"/>
      <c r="P1634" s="92"/>
      <c r="Q1634" s="92"/>
      <c r="R1634" s="92"/>
      <c r="S1634" s="92"/>
      <c r="T1634" s="92"/>
      <c r="U1634" s="92"/>
    </row>
    <row r="1635" spans="1:21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  <c r="T1635" s="92"/>
      <c r="U1635" s="92"/>
    </row>
    <row r="1636" spans="1:21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  <c r="O1636" s="92"/>
      <c r="P1636" s="92"/>
      <c r="Q1636" s="92"/>
      <c r="R1636" s="92"/>
      <c r="S1636" s="92"/>
      <c r="T1636" s="92"/>
      <c r="U1636" s="92"/>
    </row>
    <row r="1637" spans="1:21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  <c r="O1637" s="92"/>
      <c r="P1637" s="92"/>
      <c r="Q1637" s="92"/>
      <c r="R1637" s="92"/>
      <c r="S1637" s="92"/>
      <c r="T1637" s="92"/>
      <c r="U1637" s="92"/>
    </row>
    <row r="1638" spans="1:21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  <c r="O1638" s="92"/>
      <c r="P1638" s="92"/>
      <c r="Q1638" s="92"/>
      <c r="R1638" s="92"/>
      <c r="S1638" s="92"/>
      <c r="T1638" s="92"/>
      <c r="U1638" s="92"/>
    </row>
    <row r="1639" spans="1:21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</row>
    <row r="1640" spans="1:21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  <c r="O1640" s="92"/>
      <c r="P1640" s="92"/>
      <c r="Q1640" s="92"/>
      <c r="R1640" s="92"/>
      <c r="S1640" s="92"/>
      <c r="T1640" s="92"/>
      <c r="U1640" s="92"/>
    </row>
    <row r="1641" spans="1:21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  <c r="O1641" s="92"/>
      <c r="P1641" s="92"/>
      <c r="Q1641" s="92"/>
      <c r="R1641" s="92"/>
      <c r="S1641" s="92"/>
      <c r="T1641" s="92"/>
      <c r="U1641" s="92"/>
    </row>
    <row r="1642" spans="1:21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  <c r="O1642" s="92"/>
      <c r="P1642" s="92"/>
      <c r="Q1642" s="92"/>
      <c r="R1642" s="92"/>
      <c r="S1642" s="92"/>
      <c r="T1642" s="92"/>
      <c r="U1642" s="92"/>
    </row>
    <row r="1643" spans="1:21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  <c r="O1643" s="92"/>
      <c r="P1643" s="92"/>
      <c r="Q1643" s="92"/>
      <c r="R1643" s="92"/>
      <c r="S1643" s="92"/>
      <c r="T1643" s="92"/>
      <c r="U1643" s="92"/>
    </row>
    <row r="1644" spans="1:21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  <c r="O1644" s="92"/>
      <c r="P1644" s="92"/>
      <c r="Q1644" s="92"/>
      <c r="R1644" s="92"/>
      <c r="S1644" s="92"/>
      <c r="T1644" s="92"/>
      <c r="U1644" s="92"/>
    </row>
    <row r="1645" spans="1:21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  <c r="O1645" s="92"/>
      <c r="P1645" s="92"/>
      <c r="Q1645" s="92"/>
      <c r="R1645" s="92"/>
      <c r="S1645" s="92"/>
      <c r="T1645" s="92"/>
      <c r="U1645" s="92"/>
    </row>
    <row r="1646" spans="1:21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2"/>
      <c r="T1646" s="92"/>
      <c r="U1646" s="92"/>
    </row>
    <row r="1647" spans="1:21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  <c r="O1647" s="92"/>
      <c r="P1647" s="92"/>
      <c r="Q1647" s="92"/>
      <c r="R1647" s="92"/>
      <c r="S1647" s="92"/>
      <c r="T1647" s="92"/>
      <c r="U1647" s="92"/>
    </row>
    <row r="1648" spans="1:21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  <c r="O1648" s="92"/>
      <c r="P1648" s="92"/>
      <c r="Q1648" s="92"/>
      <c r="R1648" s="92"/>
      <c r="S1648" s="92"/>
      <c r="T1648" s="92"/>
      <c r="U1648" s="92"/>
    </row>
    <row r="1649" spans="1:21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  <c r="O1649" s="92"/>
      <c r="P1649" s="92"/>
      <c r="Q1649" s="92"/>
      <c r="R1649" s="92"/>
      <c r="S1649" s="92"/>
      <c r="T1649" s="92"/>
      <c r="U1649" s="92"/>
    </row>
    <row r="1650" spans="1:21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  <c r="O1650" s="92"/>
      <c r="P1650" s="92"/>
      <c r="Q1650" s="92"/>
      <c r="R1650" s="92"/>
      <c r="S1650" s="92"/>
      <c r="T1650" s="92"/>
      <c r="U1650" s="92"/>
    </row>
    <row r="1651" spans="1:21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  <c r="O1651" s="92"/>
      <c r="P1651" s="92"/>
      <c r="Q1651" s="92"/>
      <c r="R1651" s="92"/>
      <c r="S1651" s="92"/>
      <c r="T1651" s="92"/>
      <c r="U1651" s="92"/>
    </row>
    <row r="1652" spans="1:21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  <c r="O1652" s="92"/>
      <c r="P1652" s="92"/>
      <c r="Q1652" s="92"/>
      <c r="R1652" s="92"/>
      <c r="S1652" s="92"/>
      <c r="T1652" s="92"/>
      <c r="U1652" s="92"/>
    </row>
    <row r="1653" spans="1:21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</row>
    <row r="1654" spans="1:21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  <c r="O1654" s="92"/>
      <c r="P1654" s="92"/>
      <c r="Q1654" s="92"/>
      <c r="R1654" s="92"/>
      <c r="S1654" s="92"/>
      <c r="T1654" s="92"/>
      <c r="U1654" s="92"/>
    </row>
    <row r="1655" spans="1:21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  <c r="O1655" s="92"/>
      <c r="P1655" s="92"/>
      <c r="Q1655" s="92"/>
      <c r="R1655" s="92"/>
      <c r="S1655" s="92"/>
      <c r="T1655" s="92"/>
      <c r="U1655" s="92"/>
    </row>
    <row r="1656" spans="1:21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  <c r="O1656" s="92"/>
      <c r="P1656" s="92"/>
      <c r="Q1656" s="92"/>
      <c r="R1656" s="92"/>
      <c r="S1656" s="92"/>
      <c r="T1656" s="92"/>
      <c r="U1656" s="92"/>
    </row>
    <row r="1657" spans="1:21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  <c r="O1657" s="92"/>
      <c r="P1657" s="92"/>
      <c r="Q1657" s="92"/>
      <c r="R1657" s="92"/>
      <c r="S1657" s="92"/>
      <c r="T1657" s="92"/>
      <c r="U1657" s="92"/>
    </row>
    <row r="1658" spans="1:21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  <c r="O1658" s="92"/>
      <c r="P1658" s="92"/>
      <c r="Q1658" s="92"/>
      <c r="R1658" s="92"/>
      <c r="S1658" s="92"/>
      <c r="T1658" s="92"/>
      <c r="U1658" s="92"/>
    </row>
    <row r="1659" spans="1:21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</row>
    <row r="1660" spans="1:21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  <c r="O1660" s="92"/>
      <c r="P1660" s="92"/>
      <c r="Q1660" s="92"/>
      <c r="R1660" s="92"/>
      <c r="S1660" s="92"/>
      <c r="T1660" s="92"/>
      <c r="U1660" s="92"/>
    </row>
    <row r="1661" spans="1:21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  <c r="O1661" s="92"/>
      <c r="P1661" s="92"/>
      <c r="Q1661" s="92"/>
      <c r="R1661" s="92"/>
      <c r="S1661" s="92"/>
      <c r="T1661" s="92"/>
      <c r="U1661" s="92"/>
    </row>
    <row r="1662" spans="1:21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  <c r="O1662" s="92"/>
      <c r="P1662" s="92"/>
      <c r="Q1662" s="92"/>
      <c r="R1662" s="92"/>
      <c r="S1662" s="92"/>
      <c r="T1662" s="92"/>
      <c r="U1662" s="92"/>
    </row>
    <row r="1663" spans="1:21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  <c r="O1663" s="92"/>
      <c r="P1663" s="92"/>
      <c r="Q1663" s="92"/>
      <c r="R1663" s="92"/>
      <c r="S1663" s="92"/>
      <c r="T1663" s="92"/>
      <c r="U1663" s="92"/>
    </row>
    <row r="1664" spans="1:21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92"/>
      <c r="R1664" s="92"/>
      <c r="S1664" s="92"/>
      <c r="T1664" s="92"/>
      <c r="U1664" s="92"/>
    </row>
    <row r="1665" spans="1:21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  <c r="O1665" s="92"/>
      <c r="P1665" s="92"/>
      <c r="Q1665" s="92"/>
      <c r="R1665" s="92"/>
      <c r="S1665" s="92"/>
      <c r="T1665" s="92"/>
      <c r="U1665" s="92"/>
    </row>
    <row r="1666" spans="1:21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  <c r="O1666" s="92"/>
      <c r="P1666" s="92"/>
      <c r="Q1666" s="92"/>
      <c r="R1666" s="92"/>
      <c r="S1666" s="92"/>
      <c r="T1666" s="92"/>
      <c r="U1666" s="92"/>
    </row>
    <row r="1667" spans="1:21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  <c r="O1667" s="92"/>
      <c r="P1667" s="92"/>
      <c r="Q1667" s="92"/>
      <c r="R1667" s="92"/>
      <c r="S1667" s="92"/>
      <c r="T1667" s="92"/>
      <c r="U1667" s="92"/>
    </row>
    <row r="1668" spans="1:21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  <c r="O1668" s="92"/>
      <c r="P1668" s="92"/>
      <c r="Q1668" s="92"/>
      <c r="R1668" s="92"/>
      <c r="S1668" s="92"/>
      <c r="T1668" s="92"/>
      <c r="U1668" s="92"/>
    </row>
    <row r="1669" spans="1:21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  <c r="O1669" s="92"/>
      <c r="P1669" s="92"/>
      <c r="Q1669" s="92"/>
      <c r="R1669" s="92"/>
      <c r="S1669" s="92"/>
      <c r="T1669" s="92"/>
      <c r="U1669" s="92"/>
    </row>
    <row r="1670" spans="1:21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</row>
    <row r="1671" spans="1:21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  <c r="O1671" s="92"/>
      <c r="P1671" s="92"/>
      <c r="Q1671" s="92"/>
      <c r="R1671" s="92"/>
      <c r="S1671" s="92"/>
      <c r="T1671" s="92"/>
      <c r="U1671" s="92"/>
    </row>
    <row r="1672" spans="1:21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  <c r="O1672" s="92"/>
      <c r="P1672" s="92"/>
      <c r="Q1672" s="92"/>
      <c r="R1672" s="92"/>
      <c r="S1672" s="92"/>
      <c r="T1672" s="92"/>
      <c r="U1672" s="92"/>
    </row>
    <row r="1673" spans="1:21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</row>
    <row r="1674" spans="1:21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  <c r="O1674" s="92"/>
      <c r="P1674" s="92"/>
      <c r="Q1674" s="92"/>
      <c r="R1674" s="92"/>
      <c r="S1674" s="92"/>
      <c r="T1674" s="92"/>
      <c r="U1674" s="92"/>
    </row>
    <row r="1675" spans="1:21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  <c r="O1675" s="92"/>
      <c r="P1675" s="92"/>
      <c r="Q1675" s="92"/>
      <c r="R1675" s="92"/>
      <c r="S1675" s="92"/>
      <c r="T1675" s="92"/>
      <c r="U1675" s="92"/>
    </row>
    <row r="1676" spans="1:21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  <c r="O1676" s="92"/>
      <c r="P1676" s="92"/>
      <c r="Q1676" s="92"/>
      <c r="R1676" s="92"/>
      <c r="S1676" s="92"/>
      <c r="T1676" s="92"/>
      <c r="U1676" s="92"/>
    </row>
    <row r="1677" spans="1:21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  <c r="O1677" s="92"/>
      <c r="P1677" s="92"/>
      <c r="Q1677" s="92"/>
      <c r="R1677" s="92"/>
      <c r="S1677" s="92"/>
      <c r="T1677" s="92"/>
      <c r="U1677" s="92"/>
    </row>
    <row r="1678" spans="1:21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  <c r="O1678" s="92"/>
      <c r="P1678" s="92"/>
      <c r="Q1678" s="92"/>
      <c r="R1678" s="92"/>
      <c r="S1678" s="92"/>
      <c r="T1678" s="92"/>
      <c r="U1678" s="92"/>
    </row>
    <row r="1679" spans="1:21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  <c r="O1679" s="92"/>
      <c r="P1679" s="92"/>
      <c r="Q1679" s="92"/>
      <c r="R1679" s="92"/>
      <c r="S1679" s="92"/>
      <c r="T1679" s="92"/>
      <c r="U1679" s="92"/>
    </row>
    <row r="1680" spans="1:21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  <c r="O1680" s="92"/>
      <c r="P1680" s="92"/>
      <c r="Q1680" s="92"/>
      <c r="R1680" s="92"/>
      <c r="S1680" s="92"/>
      <c r="T1680" s="92"/>
      <c r="U1680" s="92"/>
    </row>
    <row r="1681" spans="1:21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  <c r="O1681" s="92"/>
      <c r="P1681" s="92"/>
      <c r="Q1681" s="92"/>
      <c r="R1681" s="92"/>
      <c r="S1681" s="92"/>
      <c r="T1681" s="92"/>
      <c r="U1681" s="92"/>
    </row>
    <row r="1682" spans="1:21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  <c r="O1682" s="92"/>
      <c r="P1682" s="92"/>
      <c r="Q1682" s="92"/>
      <c r="R1682" s="92"/>
      <c r="S1682" s="92"/>
      <c r="T1682" s="92"/>
      <c r="U1682" s="92"/>
    </row>
    <row r="1683" spans="1:21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  <c r="O1683" s="92"/>
      <c r="P1683" s="92"/>
      <c r="Q1683" s="92"/>
      <c r="R1683" s="92"/>
      <c r="S1683" s="92"/>
      <c r="T1683" s="92"/>
      <c r="U1683" s="92"/>
    </row>
    <row r="1684" spans="1:21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  <c r="O1684" s="92"/>
      <c r="P1684" s="92"/>
      <c r="Q1684" s="92"/>
      <c r="R1684" s="92"/>
      <c r="S1684" s="92"/>
      <c r="T1684" s="92"/>
      <c r="U1684" s="92"/>
    </row>
    <row r="1685" spans="1:21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</row>
    <row r="1686" spans="1:21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  <c r="O1686" s="92"/>
      <c r="P1686" s="92"/>
      <c r="Q1686" s="92"/>
      <c r="R1686" s="92"/>
      <c r="S1686" s="92"/>
      <c r="T1686" s="92"/>
      <c r="U1686" s="92"/>
    </row>
    <row r="1687" spans="1:21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  <c r="O1687" s="92"/>
      <c r="P1687" s="92"/>
      <c r="Q1687" s="92"/>
      <c r="R1687" s="92"/>
      <c r="S1687" s="92"/>
      <c r="T1687" s="92"/>
      <c r="U1687" s="92"/>
    </row>
    <row r="1688" spans="1:21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  <c r="O1688" s="92"/>
      <c r="P1688" s="92"/>
      <c r="Q1688" s="92"/>
      <c r="R1688" s="92"/>
      <c r="S1688" s="92"/>
      <c r="T1688" s="92"/>
      <c r="U1688" s="92"/>
    </row>
    <row r="1689" spans="1:21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  <c r="O1689" s="92"/>
      <c r="P1689" s="92"/>
      <c r="Q1689" s="92"/>
      <c r="R1689" s="92"/>
      <c r="S1689" s="92"/>
      <c r="T1689" s="92"/>
      <c r="U1689" s="92"/>
    </row>
    <row r="1690" spans="1:21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  <c r="O1690" s="92"/>
      <c r="P1690" s="92"/>
      <c r="Q1690" s="92"/>
      <c r="R1690" s="92"/>
      <c r="S1690" s="92"/>
      <c r="T1690" s="92"/>
      <c r="U1690" s="92"/>
    </row>
    <row r="1691" spans="1:21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</row>
    <row r="1692" spans="1:21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92"/>
      <c r="R1692" s="92"/>
      <c r="S1692" s="92"/>
      <c r="T1692" s="92"/>
      <c r="U1692" s="92"/>
    </row>
    <row r="1693" spans="1:21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  <c r="O1693" s="92"/>
      <c r="P1693" s="92"/>
      <c r="Q1693" s="92"/>
      <c r="R1693" s="92"/>
      <c r="S1693" s="92"/>
      <c r="T1693" s="92"/>
      <c r="U1693" s="92"/>
    </row>
    <row r="1694" spans="1:21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  <c r="O1694" s="92"/>
      <c r="P1694" s="92"/>
      <c r="Q1694" s="92"/>
      <c r="R1694" s="92"/>
      <c r="S1694" s="92"/>
      <c r="T1694" s="92"/>
      <c r="U1694" s="92"/>
    </row>
    <row r="1695" spans="1:21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  <c r="O1695" s="92"/>
      <c r="P1695" s="92"/>
      <c r="Q1695" s="92"/>
      <c r="R1695" s="92"/>
      <c r="S1695" s="92"/>
      <c r="T1695" s="92"/>
      <c r="U1695" s="92"/>
    </row>
    <row r="1696" spans="1:21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  <c r="O1696" s="92"/>
      <c r="P1696" s="92"/>
      <c r="Q1696" s="92"/>
      <c r="R1696" s="92"/>
      <c r="S1696" s="92"/>
      <c r="T1696" s="92"/>
      <c r="U1696" s="92"/>
    </row>
    <row r="1697" spans="1:21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  <c r="O1697" s="92"/>
      <c r="P1697" s="92"/>
      <c r="Q1697" s="92"/>
      <c r="R1697" s="92"/>
      <c r="S1697" s="92"/>
      <c r="T1697" s="92"/>
      <c r="U1697" s="92"/>
    </row>
    <row r="1698" spans="1:21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  <c r="O1698" s="92"/>
      <c r="P1698" s="92"/>
      <c r="Q1698" s="92"/>
      <c r="R1698" s="92"/>
      <c r="S1698" s="92"/>
      <c r="T1698" s="92"/>
      <c r="U1698" s="92"/>
    </row>
    <row r="1699" spans="1:21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  <c r="O1699" s="92"/>
      <c r="P1699" s="92"/>
      <c r="Q1699" s="92"/>
      <c r="R1699" s="92"/>
      <c r="S1699" s="92"/>
      <c r="T1699" s="92"/>
      <c r="U1699" s="92"/>
    </row>
    <row r="1700" spans="1:21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  <c r="O1700" s="92"/>
      <c r="P1700" s="92"/>
      <c r="Q1700" s="92"/>
      <c r="R1700" s="92"/>
      <c r="S1700" s="92"/>
      <c r="T1700" s="92"/>
      <c r="U1700" s="92"/>
    </row>
    <row r="1701" spans="1:21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  <c r="O1701" s="92"/>
      <c r="P1701" s="92"/>
      <c r="Q1701" s="92"/>
      <c r="R1701" s="92"/>
      <c r="S1701" s="92"/>
      <c r="T1701" s="92"/>
      <c r="U1701" s="92"/>
    </row>
    <row r="1702" spans="1:21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  <c r="O1702" s="92"/>
      <c r="P1702" s="92"/>
      <c r="Q1702" s="92"/>
      <c r="R1702" s="92"/>
      <c r="S1702" s="92"/>
      <c r="T1702" s="92"/>
      <c r="U1702" s="92"/>
    </row>
    <row r="1703" spans="1:21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  <c r="O1703" s="92"/>
      <c r="P1703" s="92"/>
      <c r="Q1703" s="92"/>
      <c r="R1703" s="92"/>
      <c r="S1703" s="92"/>
      <c r="T1703" s="92"/>
      <c r="U1703" s="92"/>
    </row>
    <row r="1704" spans="1:21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  <c r="O1704" s="92"/>
      <c r="P1704" s="92"/>
      <c r="Q1704" s="92"/>
      <c r="R1704" s="92"/>
      <c r="S1704" s="92"/>
      <c r="T1704" s="92"/>
      <c r="U1704" s="92"/>
    </row>
    <row r="1705" spans="1:21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2"/>
      <c r="T1705" s="92"/>
      <c r="U1705" s="92"/>
    </row>
    <row r="1706" spans="1:21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  <c r="O1706" s="92"/>
      <c r="P1706" s="92"/>
      <c r="Q1706" s="92"/>
      <c r="R1706" s="92"/>
      <c r="S1706" s="92"/>
      <c r="T1706" s="92"/>
      <c r="U1706" s="92"/>
    </row>
    <row r="1707" spans="1:21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</row>
    <row r="1708" spans="1:21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  <c r="O1708" s="92"/>
      <c r="P1708" s="92"/>
      <c r="Q1708" s="92"/>
      <c r="R1708" s="92"/>
      <c r="S1708" s="92"/>
      <c r="T1708" s="92"/>
      <c r="U1708" s="92"/>
    </row>
    <row r="1709" spans="1:21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  <c r="O1709" s="92"/>
      <c r="P1709" s="92"/>
      <c r="Q1709" s="92"/>
      <c r="R1709" s="92"/>
      <c r="S1709" s="92"/>
      <c r="T1709" s="92"/>
      <c r="U1709" s="92"/>
    </row>
    <row r="1710" spans="1:21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  <c r="O1710" s="92"/>
      <c r="P1710" s="92"/>
      <c r="Q1710" s="92"/>
      <c r="R1710" s="92"/>
      <c r="S1710" s="92"/>
      <c r="T1710" s="92"/>
      <c r="U1710" s="92"/>
    </row>
    <row r="1711" spans="1:21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  <c r="O1711" s="92"/>
      <c r="P1711" s="92"/>
      <c r="Q1711" s="92"/>
      <c r="R1711" s="92"/>
      <c r="S1711" s="92"/>
      <c r="T1711" s="92"/>
      <c r="U1711" s="92"/>
    </row>
    <row r="1712" spans="1:21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  <c r="O1712" s="92"/>
      <c r="P1712" s="92"/>
      <c r="Q1712" s="92"/>
      <c r="R1712" s="92"/>
      <c r="S1712" s="92"/>
      <c r="T1712" s="92"/>
      <c r="U1712" s="92"/>
    </row>
    <row r="1713" spans="1:21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  <c r="O1713" s="92"/>
      <c r="P1713" s="92"/>
      <c r="Q1713" s="92"/>
      <c r="R1713" s="92"/>
      <c r="S1713" s="92"/>
      <c r="T1713" s="92"/>
      <c r="U1713" s="92"/>
    </row>
    <row r="1714" spans="1:21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  <c r="O1714" s="92"/>
      <c r="P1714" s="92"/>
      <c r="Q1714" s="92"/>
      <c r="R1714" s="92"/>
      <c r="S1714" s="92"/>
      <c r="T1714" s="92"/>
      <c r="U1714" s="92"/>
    </row>
    <row r="1715" spans="1:21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  <c r="O1715" s="92"/>
      <c r="P1715" s="92"/>
      <c r="Q1715" s="92"/>
      <c r="R1715" s="92"/>
      <c r="S1715" s="92"/>
      <c r="T1715" s="92"/>
      <c r="U1715" s="92"/>
    </row>
    <row r="1716" spans="1:21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</row>
    <row r="1717" spans="1:21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  <c r="O1717" s="92"/>
      <c r="P1717" s="92"/>
      <c r="Q1717" s="92"/>
      <c r="R1717" s="92"/>
      <c r="S1717" s="92"/>
      <c r="T1717" s="92"/>
      <c r="U1717" s="92"/>
    </row>
    <row r="1718" spans="1:21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92"/>
      <c r="R1718" s="92"/>
      <c r="S1718" s="92"/>
      <c r="T1718" s="92"/>
      <c r="U1718" s="92"/>
    </row>
    <row r="1719" spans="1:21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  <c r="O1719" s="92"/>
      <c r="P1719" s="92"/>
      <c r="Q1719" s="92"/>
      <c r="R1719" s="92"/>
      <c r="S1719" s="92"/>
      <c r="T1719" s="92"/>
      <c r="U1719" s="92"/>
    </row>
    <row r="1720" spans="1:21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  <c r="O1720" s="92"/>
      <c r="P1720" s="92"/>
      <c r="Q1720" s="92"/>
      <c r="R1720" s="92"/>
      <c r="S1720" s="92"/>
      <c r="T1720" s="92"/>
      <c r="U1720" s="92"/>
    </row>
    <row r="1721" spans="1:21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  <c r="O1721" s="92"/>
      <c r="P1721" s="92"/>
      <c r="Q1721" s="92"/>
      <c r="R1721" s="92"/>
      <c r="S1721" s="92"/>
      <c r="T1721" s="92"/>
      <c r="U1721" s="92"/>
    </row>
    <row r="1722" spans="1:21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</row>
    <row r="1723" spans="1:21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  <c r="O1723" s="92"/>
      <c r="P1723" s="92"/>
      <c r="Q1723" s="92"/>
      <c r="R1723" s="92"/>
      <c r="S1723" s="92"/>
      <c r="T1723" s="92"/>
      <c r="U1723" s="92"/>
    </row>
    <row r="1724" spans="1:21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  <c r="O1724" s="92"/>
      <c r="P1724" s="92"/>
      <c r="Q1724" s="92"/>
      <c r="R1724" s="92"/>
      <c r="S1724" s="92"/>
      <c r="T1724" s="92"/>
      <c r="U1724" s="92"/>
    </row>
    <row r="1725" spans="1:21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  <c r="O1725" s="92"/>
      <c r="P1725" s="92"/>
      <c r="Q1725" s="92"/>
      <c r="R1725" s="92"/>
      <c r="S1725" s="92"/>
      <c r="T1725" s="92"/>
      <c r="U1725" s="92"/>
    </row>
    <row r="1726" spans="1:21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  <c r="O1726" s="92"/>
      <c r="P1726" s="92"/>
      <c r="Q1726" s="92"/>
      <c r="R1726" s="92"/>
      <c r="S1726" s="92"/>
      <c r="T1726" s="92"/>
      <c r="U1726" s="92"/>
    </row>
    <row r="1727" spans="1:21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  <c r="O1727" s="92"/>
      <c r="P1727" s="92"/>
      <c r="Q1727" s="92"/>
      <c r="R1727" s="92"/>
      <c r="S1727" s="92"/>
      <c r="T1727" s="92"/>
      <c r="U1727" s="92"/>
    </row>
    <row r="1728" spans="1:21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  <c r="O1728" s="92"/>
      <c r="P1728" s="92"/>
      <c r="Q1728" s="92"/>
      <c r="R1728" s="92"/>
      <c r="S1728" s="92"/>
      <c r="T1728" s="92"/>
      <c r="U1728" s="92"/>
    </row>
    <row r="1729" spans="1:21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  <c r="O1729" s="92"/>
      <c r="P1729" s="92"/>
      <c r="Q1729" s="92"/>
      <c r="R1729" s="92"/>
      <c r="S1729" s="92"/>
      <c r="T1729" s="92"/>
      <c r="U1729" s="92"/>
    </row>
    <row r="1730" spans="1:21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  <c r="O1730" s="92"/>
      <c r="P1730" s="92"/>
      <c r="Q1730" s="92"/>
      <c r="R1730" s="92"/>
      <c r="S1730" s="92"/>
      <c r="T1730" s="92"/>
      <c r="U1730" s="92"/>
    </row>
    <row r="1731" spans="1:21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92"/>
      <c r="S1731" s="92"/>
      <c r="T1731" s="92"/>
      <c r="U1731" s="92"/>
    </row>
    <row r="1732" spans="1:21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  <c r="O1732" s="92"/>
      <c r="P1732" s="92"/>
      <c r="Q1732" s="92"/>
      <c r="R1732" s="92"/>
      <c r="S1732" s="92"/>
      <c r="T1732" s="92"/>
      <c r="U1732" s="92"/>
    </row>
    <row r="1733" spans="1:21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</row>
    <row r="1734" spans="1:21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  <c r="O1734" s="92"/>
      <c r="P1734" s="92"/>
      <c r="Q1734" s="92"/>
      <c r="R1734" s="92"/>
      <c r="S1734" s="92"/>
      <c r="T1734" s="92"/>
      <c r="U1734" s="92"/>
    </row>
    <row r="1735" spans="1:21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  <c r="O1735" s="92"/>
      <c r="P1735" s="92"/>
      <c r="Q1735" s="92"/>
      <c r="R1735" s="92"/>
      <c r="S1735" s="92"/>
      <c r="T1735" s="92"/>
      <c r="U1735" s="92"/>
    </row>
    <row r="1736" spans="1:21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  <c r="P1736" s="92"/>
      <c r="Q1736" s="92"/>
      <c r="R1736" s="92"/>
      <c r="S1736" s="92"/>
      <c r="T1736" s="92"/>
      <c r="U1736" s="92"/>
    </row>
    <row r="1737" spans="1:21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  <c r="O1737" s="92"/>
      <c r="P1737" s="92"/>
      <c r="Q1737" s="92"/>
      <c r="R1737" s="92"/>
      <c r="S1737" s="92"/>
      <c r="T1737" s="92"/>
      <c r="U1737" s="92"/>
    </row>
    <row r="1738" spans="1:21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  <c r="O1738" s="92"/>
      <c r="P1738" s="92"/>
      <c r="Q1738" s="92"/>
      <c r="R1738" s="92"/>
      <c r="S1738" s="92"/>
      <c r="T1738" s="92"/>
      <c r="U1738" s="92"/>
    </row>
    <row r="1739" spans="1:21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  <c r="O1739" s="92"/>
      <c r="P1739" s="92"/>
      <c r="Q1739" s="92"/>
      <c r="R1739" s="92"/>
      <c r="S1739" s="92"/>
      <c r="T1739" s="92"/>
      <c r="U1739" s="92"/>
    </row>
    <row r="1740" spans="1:21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  <c r="O1740" s="92"/>
      <c r="P1740" s="92"/>
      <c r="Q1740" s="92"/>
      <c r="R1740" s="92"/>
      <c r="S1740" s="92"/>
      <c r="T1740" s="92"/>
      <c r="U1740" s="92"/>
    </row>
    <row r="1741" spans="1:21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</row>
    <row r="1742" spans="1:21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  <c r="O1742" s="92"/>
      <c r="P1742" s="92"/>
      <c r="Q1742" s="92"/>
      <c r="R1742" s="92"/>
      <c r="S1742" s="92"/>
      <c r="T1742" s="92"/>
      <c r="U1742" s="92"/>
    </row>
    <row r="1743" spans="1:21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  <c r="O1743" s="92"/>
      <c r="P1743" s="92"/>
      <c r="Q1743" s="92"/>
      <c r="R1743" s="92"/>
      <c r="S1743" s="92"/>
      <c r="T1743" s="92"/>
      <c r="U1743" s="92"/>
    </row>
    <row r="1744" spans="1:21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92"/>
      <c r="R1744" s="92"/>
      <c r="S1744" s="92"/>
      <c r="T1744" s="92"/>
      <c r="U1744" s="92"/>
    </row>
    <row r="1745" spans="1:21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  <c r="O1745" s="92"/>
      <c r="P1745" s="92"/>
      <c r="Q1745" s="92"/>
      <c r="R1745" s="92"/>
      <c r="S1745" s="92"/>
      <c r="T1745" s="92"/>
      <c r="U1745" s="92"/>
    </row>
    <row r="1746" spans="1:21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  <c r="O1746" s="92"/>
      <c r="P1746" s="92"/>
      <c r="Q1746" s="92"/>
      <c r="R1746" s="92"/>
      <c r="S1746" s="92"/>
      <c r="T1746" s="92"/>
      <c r="U1746" s="92"/>
    </row>
    <row r="1747" spans="1:21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  <c r="O1747" s="92"/>
      <c r="P1747" s="92"/>
      <c r="Q1747" s="92"/>
      <c r="R1747" s="92"/>
      <c r="S1747" s="92"/>
      <c r="T1747" s="92"/>
      <c r="U1747" s="92"/>
    </row>
    <row r="1748" spans="1:21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</row>
    <row r="1749" spans="1:21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  <c r="O1749" s="92"/>
      <c r="P1749" s="92"/>
      <c r="Q1749" s="92"/>
      <c r="R1749" s="92"/>
      <c r="S1749" s="92"/>
      <c r="T1749" s="92"/>
      <c r="U1749" s="92"/>
    </row>
    <row r="1750" spans="1:21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  <c r="O1750" s="92"/>
      <c r="P1750" s="92"/>
      <c r="Q1750" s="92"/>
      <c r="R1750" s="92"/>
      <c r="S1750" s="92"/>
      <c r="T1750" s="92"/>
      <c r="U1750" s="92"/>
    </row>
    <row r="1751" spans="1:21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  <c r="O1751" s="92"/>
      <c r="P1751" s="92"/>
      <c r="Q1751" s="92"/>
      <c r="R1751" s="92"/>
      <c r="S1751" s="92"/>
      <c r="T1751" s="92"/>
      <c r="U1751" s="92"/>
    </row>
    <row r="1752" spans="1:21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  <c r="O1752" s="92"/>
      <c r="P1752" s="92"/>
      <c r="Q1752" s="92"/>
      <c r="R1752" s="92"/>
      <c r="S1752" s="92"/>
      <c r="T1752" s="92"/>
      <c r="U1752" s="92"/>
    </row>
    <row r="1753" spans="1:21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  <c r="O1753" s="92"/>
      <c r="P1753" s="92"/>
      <c r="Q1753" s="92"/>
      <c r="R1753" s="92"/>
      <c r="S1753" s="92"/>
      <c r="T1753" s="92"/>
      <c r="U1753" s="92"/>
    </row>
    <row r="1754" spans="1:21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</row>
    <row r="1755" spans="1:21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  <c r="O1755" s="92"/>
      <c r="P1755" s="92"/>
      <c r="Q1755" s="92"/>
      <c r="R1755" s="92"/>
      <c r="S1755" s="92"/>
      <c r="T1755" s="92"/>
      <c r="U1755" s="92"/>
    </row>
    <row r="1756" spans="1:21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  <c r="O1756" s="92"/>
      <c r="P1756" s="92"/>
      <c r="Q1756" s="92"/>
      <c r="R1756" s="92"/>
      <c r="S1756" s="92"/>
      <c r="T1756" s="92"/>
      <c r="U1756" s="92"/>
    </row>
    <row r="1757" spans="1:21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  <c r="O1757" s="92"/>
      <c r="P1757" s="92"/>
      <c r="Q1757" s="92"/>
      <c r="R1757" s="92"/>
      <c r="S1757" s="92"/>
      <c r="T1757" s="92"/>
      <c r="U1757" s="92"/>
    </row>
    <row r="1758" spans="1:21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  <c r="O1758" s="92"/>
      <c r="P1758" s="92"/>
      <c r="Q1758" s="92"/>
      <c r="R1758" s="92"/>
      <c r="S1758" s="92"/>
      <c r="T1758" s="92"/>
      <c r="U1758" s="92"/>
    </row>
    <row r="1759" spans="1:21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  <c r="O1759" s="92"/>
      <c r="P1759" s="92"/>
      <c r="Q1759" s="92"/>
      <c r="R1759" s="92"/>
      <c r="S1759" s="92"/>
      <c r="T1759" s="92"/>
      <c r="U1759" s="92"/>
    </row>
    <row r="1760" spans="1:21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  <c r="O1760" s="92"/>
      <c r="P1760" s="92"/>
      <c r="Q1760" s="92"/>
      <c r="R1760" s="92"/>
      <c r="S1760" s="92"/>
      <c r="T1760" s="92"/>
      <c r="U1760" s="92"/>
    </row>
    <row r="1761" spans="1:21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  <c r="O1761" s="92"/>
      <c r="P1761" s="92"/>
      <c r="Q1761" s="92"/>
      <c r="R1761" s="92"/>
      <c r="S1761" s="92"/>
      <c r="T1761" s="92"/>
      <c r="U1761" s="92"/>
    </row>
    <row r="1762" spans="1:21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  <c r="O1762" s="92"/>
      <c r="P1762" s="92"/>
      <c r="Q1762" s="92"/>
      <c r="R1762" s="92"/>
      <c r="S1762" s="92"/>
      <c r="T1762" s="92"/>
      <c r="U1762" s="92"/>
    </row>
    <row r="1763" spans="1:21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  <c r="O1763" s="92"/>
      <c r="P1763" s="92"/>
      <c r="Q1763" s="92"/>
      <c r="R1763" s="92"/>
      <c r="S1763" s="92"/>
      <c r="T1763" s="92"/>
      <c r="U1763" s="92"/>
    </row>
    <row r="1764" spans="1:21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  <c r="O1764" s="92"/>
      <c r="P1764" s="92"/>
      <c r="Q1764" s="92"/>
      <c r="R1764" s="92"/>
      <c r="S1764" s="92"/>
      <c r="T1764" s="92"/>
      <c r="U1764" s="92"/>
    </row>
    <row r="1765" spans="1:21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92"/>
      <c r="R1765" s="92"/>
      <c r="S1765" s="92"/>
      <c r="T1765" s="92"/>
      <c r="U1765" s="92"/>
    </row>
    <row r="1766" spans="1:21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  <c r="O1766" s="92"/>
      <c r="P1766" s="92"/>
      <c r="Q1766" s="92"/>
      <c r="R1766" s="92"/>
      <c r="S1766" s="92"/>
      <c r="T1766" s="92"/>
      <c r="U1766" s="92"/>
    </row>
    <row r="1767" spans="1:21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  <c r="O1767" s="92"/>
      <c r="P1767" s="92"/>
      <c r="Q1767" s="92"/>
      <c r="R1767" s="92"/>
      <c r="S1767" s="92"/>
      <c r="T1767" s="92"/>
      <c r="U1767" s="92"/>
    </row>
    <row r="1768" spans="1:21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  <c r="O1768" s="92"/>
      <c r="P1768" s="92"/>
      <c r="Q1768" s="92"/>
      <c r="R1768" s="92"/>
      <c r="S1768" s="92"/>
      <c r="T1768" s="92"/>
      <c r="U1768" s="92"/>
    </row>
    <row r="1769" spans="1:21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  <c r="O1769" s="92"/>
      <c r="P1769" s="92"/>
      <c r="Q1769" s="92"/>
      <c r="R1769" s="92"/>
      <c r="S1769" s="92"/>
      <c r="T1769" s="92"/>
      <c r="U1769" s="92"/>
    </row>
    <row r="1770" spans="1:21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  <c r="O1770" s="92"/>
      <c r="P1770" s="92"/>
      <c r="Q1770" s="92"/>
      <c r="R1770" s="92"/>
      <c r="S1770" s="92"/>
      <c r="T1770" s="92"/>
      <c r="U1770" s="92"/>
    </row>
    <row r="1771" spans="1:21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92"/>
      <c r="R1771" s="92"/>
      <c r="S1771" s="92"/>
      <c r="T1771" s="92"/>
      <c r="U1771" s="92"/>
    </row>
    <row r="1772" spans="1:21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  <c r="O1772" s="92"/>
      <c r="P1772" s="92"/>
      <c r="Q1772" s="92"/>
      <c r="R1772" s="92"/>
      <c r="S1772" s="92"/>
      <c r="T1772" s="92"/>
      <c r="U1772" s="92"/>
    </row>
    <row r="1773" spans="1:21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2"/>
      <c r="T1773" s="92"/>
      <c r="U1773" s="92"/>
    </row>
    <row r="1774" spans="1:21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  <c r="O1774" s="92"/>
      <c r="P1774" s="92"/>
      <c r="Q1774" s="92"/>
      <c r="R1774" s="92"/>
      <c r="S1774" s="92"/>
      <c r="T1774" s="92"/>
      <c r="U1774" s="92"/>
    </row>
    <row r="1775" spans="1:21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92"/>
      <c r="R1775" s="92"/>
      <c r="S1775" s="92"/>
      <c r="T1775" s="92"/>
      <c r="U1775" s="92"/>
    </row>
    <row r="1776" spans="1:21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  <c r="O1776" s="92"/>
      <c r="P1776" s="92"/>
      <c r="Q1776" s="92"/>
      <c r="R1776" s="92"/>
      <c r="S1776" s="92"/>
      <c r="T1776" s="92"/>
      <c r="U1776" s="92"/>
    </row>
    <row r="1777" spans="1:21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  <c r="T1777" s="92"/>
      <c r="U1777" s="92"/>
    </row>
    <row r="1778" spans="1:21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  <c r="O1778" s="92"/>
      <c r="P1778" s="92"/>
      <c r="Q1778" s="92"/>
      <c r="R1778" s="92"/>
      <c r="S1778" s="92"/>
      <c r="T1778" s="92"/>
      <c r="U1778" s="92"/>
    </row>
    <row r="1779" spans="1:21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</row>
    <row r="1780" spans="1:21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  <c r="O1780" s="92"/>
      <c r="P1780" s="92"/>
      <c r="Q1780" s="92"/>
      <c r="R1780" s="92"/>
      <c r="S1780" s="92"/>
      <c r="T1780" s="92"/>
      <c r="U1780" s="92"/>
    </row>
    <row r="1781" spans="1:21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</row>
    <row r="1782" spans="1:21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  <c r="O1782" s="92"/>
      <c r="P1782" s="92"/>
      <c r="Q1782" s="92"/>
      <c r="R1782" s="92"/>
      <c r="S1782" s="92"/>
      <c r="T1782" s="92"/>
      <c r="U1782" s="92"/>
    </row>
    <row r="1783" spans="1:21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  <c r="O1783" s="92"/>
      <c r="P1783" s="92"/>
      <c r="Q1783" s="92"/>
      <c r="R1783" s="92"/>
      <c r="S1783" s="92"/>
      <c r="T1783" s="92"/>
      <c r="U1783" s="92"/>
    </row>
    <row r="1784" spans="1:21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  <c r="O1784" s="92"/>
      <c r="P1784" s="92"/>
      <c r="Q1784" s="92"/>
      <c r="R1784" s="92"/>
      <c r="S1784" s="92"/>
      <c r="T1784" s="92"/>
      <c r="U1784" s="92"/>
    </row>
    <row r="1785" spans="1:21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</row>
    <row r="1786" spans="1:21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  <c r="O1786" s="92"/>
      <c r="P1786" s="92"/>
      <c r="Q1786" s="92"/>
      <c r="R1786" s="92"/>
      <c r="S1786" s="92"/>
      <c r="T1786" s="92"/>
      <c r="U1786" s="92"/>
    </row>
    <row r="1787" spans="1:21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  <c r="O1787" s="92"/>
      <c r="P1787" s="92"/>
      <c r="Q1787" s="92"/>
      <c r="R1787" s="92"/>
      <c r="S1787" s="92"/>
      <c r="T1787" s="92"/>
      <c r="U1787" s="92"/>
    </row>
    <row r="1788" spans="1:21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  <c r="O1788" s="92"/>
      <c r="P1788" s="92"/>
      <c r="Q1788" s="92"/>
      <c r="R1788" s="92"/>
      <c r="S1788" s="92"/>
      <c r="T1788" s="92"/>
      <c r="U1788" s="92"/>
    </row>
    <row r="1789" spans="1:21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  <c r="O1789" s="92"/>
      <c r="P1789" s="92"/>
      <c r="Q1789" s="92"/>
      <c r="R1789" s="92"/>
      <c r="S1789" s="92"/>
      <c r="T1789" s="92"/>
      <c r="U1789" s="92"/>
    </row>
    <row r="1790" spans="1:21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  <c r="O1790" s="92"/>
      <c r="P1790" s="92"/>
      <c r="Q1790" s="92"/>
      <c r="R1790" s="92"/>
      <c r="S1790" s="92"/>
      <c r="T1790" s="92"/>
      <c r="U1790" s="92"/>
    </row>
    <row r="1791" spans="1:21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  <c r="O1791" s="92"/>
      <c r="P1791" s="92"/>
      <c r="Q1791" s="92"/>
      <c r="R1791" s="92"/>
      <c r="S1791" s="92"/>
      <c r="T1791" s="92"/>
      <c r="U1791" s="92"/>
    </row>
    <row r="1792" spans="1:21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  <c r="O1792" s="92"/>
      <c r="P1792" s="92"/>
      <c r="Q1792" s="92"/>
      <c r="R1792" s="92"/>
      <c r="S1792" s="92"/>
      <c r="T1792" s="92"/>
      <c r="U1792" s="92"/>
    </row>
    <row r="1793" spans="1:21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  <c r="Q1793" s="92"/>
      <c r="R1793" s="92"/>
      <c r="S1793" s="92"/>
      <c r="T1793" s="92"/>
      <c r="U1793" s="92"/>
    </row>
    <row r="1794" spans="1:21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  <c r="O1794" s="92"/>
      <c r="P1794" s="92"/>
      <c r="Q1794" s="92"/>
      <c r="R1794" s="92"/>
      <c r="S1794" s="92"/>
      <c r="T1794" s="92"/>
      <c r="U1794" s="92"/>
    </row>
    <row r="1795" spans="1:21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  <c r="O1795" s="92"/>
      <c r="P1795" s="92"/>
      <c r="Q1795" s="92"/>
      <c r="R1795" s="92"/>
      <c r="S1795" s="92"/>
      <c r="T1795" s="92"/>
      <c r="U1795" s="92"/>
    </row>
    <row r="1796" spans="1:21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</row>
    <row r="1797" spans="1:21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92"/>
      <c r="R1797" s="92"/>
      <c r="S1797" s="92"/>
      <c r="T1797" s="92"/>
      <c r="U1797" s="92"/>
    </row>
    <row r="1798" spans="1:21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  <c r="O1798" s="92"/>
      <c r="P1798" s="92"/>
      <c r="Q1798" s="92"/>
      <c r="R1798" s="92"/>
      <c r="S1798" s="92"/>
      <c r="T1798" s="92"/>
      <c r="U1798" s="92"/>
    </row>
    <row r="1799" spans="1:21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  <c r="O1799" s="92"/>
      <c r="P1799" s="92"/>
      <c r="Q1799" s="92"/>
      <c r="R1799" s="92"/>
      <c r="S1799" s="92"/>
      <c r="T1799" s="92"/>
      <c r="U1799" s="92"/>
    </row>
    <row r="1800" spans="1:21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  <c r="O1800" s="92"/>
      <c r="P1800" s="92"/>
      <c r="Q1800" s="92"/>
      <c r="R1800" s="92"/>
      <c r="S1800" s="92"/>
      <c r="T1800" s="92"/>
      <c r="U1800" s="92"/>
    </row>
    <row r="1801" spans="1:21" ht="12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  <c r="O1801" s="92"/>
      <c r="P1801" s="92"/>
      <c r="Q1801" s="92"/>
      <c r="R1801" s="92"/>
      <c r="S1801" s="92"/>
      <c r="T1801" s="92"/>
      <c r="U1801" s="92"/>
    </row>
    <row r="1802" spans="1:21" ht="12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  <c r="O1802" s="92"/>
      <c r="P1802" s="92"/>
      <c r="Q1802" s="92"/>
      <c r="R1802" s="92"/>
      <c r="S1802" s="92"/>
      <c r="T1802" s="92"/>
      <c r="U1802" s="92"/>
    </row>
    <row r="1803" spans="1:21" ht="12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  <c r="O1803" s="92"/>
      <c r="P1803" s="92"/>
      <c r="Q1803" s="92"/>
      <c r="R1803" s="92"/>
      <c r="S1803" s="92"/>
      <c r="T1803" s="92"/>
      <c r="U1803" s="92"/>
    </row>
    <row r="1804" spans="1:21" ht="12.75">
      <c r="A1804" s="92"/>
      <c r="B1804" s="92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  <c r="O1804" s="92"/>
      <c r="P1804" s="92"/>
      <c r="Q1804" s="92"/>
      <c r="R1804" s="92"/>
      <c r="S1804" s="92"/>
      <c r="T1804" s="92"/>
      <c r="U1804" s="92"/>
    </row>
    <row r="1805" spans="1:21" ht="12.75">
      <c r="A1805" s="92"/>
      <c r="B1805" s="92"/>
      <c r="C1805" s="92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  <c r="O1805" s="92"/>
      <c r="P1805" s="92"/>
      <c r="Q1805" s="92"/>
      <c r="R1805" s="92"/>
      <c r="S1805" s="92"/>
      <c r="T1805" s="92"/>
      <c r="U1805" s="92"/>
    </row>
    <row r="1806" spans="1:21" ht="12.75">
      <c r="A1806" s="92"/>
      <c r="B1806" s="92"/>
      <c r="C1806" s="92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  <c r="O1806" s="92"/>
      <c r="P1806" s="92"/>
      <c r="Q1806" s="92"/>
      <c r="R1806" s="92"/>
      <c r="S1806" s="92"/>
      <c r="T1806" s="92"/>
      <c r="U1806" s="92"/>
    </row>
    <row r="1807" spans="1:21" ht="12.75">
      <c r="A1807" s="92"/>
      <c r="B1807" s="92"/>
      <c r="C1807" s="92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  <c r="O1807" s="92"/>
      <c r="P1807" s="92"/>
      <c r="Q1807" s="92"/>
      <c r="R1807" s="92"/>
      <c r="S1807" s="92"/>
      <c r="T1807" s="92"/>
      <c r="U1807" s="92"/>
    </row>
    <row r="1808" spans="1:21" ht="12.75">
      <c r="A1808" s="92"/>
      <c r="B1808" s="92"/>
      <c r="C1808" s="92"/>
      <c r="D1808" s="92"/>
      <c r="E1808" s="92"/>
      <c r="F1808" s="92"/>
      <c r="G1808" s="92"/>
      <c r="H1808" s="92"/>
      <c r="I1808" s="92"/>
      <c r="J1808" s="92"/>
      <c r="K1808" s="92"/>
      <c r="L1808" s="92"/>
      <c r="M1808" s="92"/>
      <c r="N1808" s="92"/>
      <c r="O1808" s="92"/>
      <c r="P1808" s="92"/>
      <c r="Q1808" s="92"/>
      <c r="R1808" s="92"/>
      <c r="S1808" s="92"/>
      <c r="T1808" s="92"/>
      <c r="U1808" s="92"/>
    </row>
    <row r="1809" spans="1:21" ht="12.75">
      <c r="A1809" s="92"/>
      <c r="B1809" s="92"/>
      <c r="C1809" s="92"/>
      <c r="D1809" s="92"/>
      <c r="E1809" s="92"/>
      <c r="F1809" s="92"/>
      <c r="G1809" s="92"/>
      <c r="H1809" s="92"/>
      <c r="I1809" s="92"/>
      <c r="J1809" s="92"/>
      <c r="K1809" s="92"/>
      <c r="L1809" s="92"/>
      <c r="M1809" s="92"/>
      <c r="N1809" s="92"/>
      <c r="O1809" s="92"/>
      <c r="P1809" s="92"/>
      <c r="Q1809" s="92"/>
      <c r="R1809" s="92"/>
      <c r="S1809" s="92"/>
      <c r="T1809" s="92"/>
      <c r="U1809" s="92"/>
    </row>
    <row r="1810" spans="1:21" ht="12.75">
      <c r="A1810" s="92"/>
      <c r="B1810" s="92"/>
      <c r="C1810" s="92"/>
      <c r="D1810" s="92"/>
      <c r="E1810" s="92"/>
      <c r="F1810" s="92"/>
      <c r="G1810" s="92"/>
      <c r="H1810" s="92"/>
      <c r="I1810" s="92"/>
      <c r="J1810" s="92"/>
      <c r="K1810" s="92"/>
      <c r="L1810" s="92"/>
      <c r="M1810" s="92"/>
      <c r="N1810" s="92"/>
      <c r="O1810" s="92"/>
      <c r="P1810" s="92"/>
      <c r="Q1810" s="92"/>
      <c r="R1810" s="92"/>
      <c r="S1810" s="92"/>
      <c r="T1810" s="92"/>
      <c r="U1810" s="92"/>
    </row>
    <row r="1811" spans="1:21" ht="12.75">
      <c r="A1811" s="92"/>
      <c r="B1811" s="92"/>
      <c r="C1811" s="92"/>
      <c r="D1811" s="92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</row>
    <row r="1812" spans="1:21" ht="12.75">
      <c r="A1812" s="92"/>
      <c r="B1812" s="92"/>
      <c r="C1812" s="92"/>
      <c r="D1812" s="92"/>
      <c r="E1812" s="92"/>
      <c r="F1812" s="92"/>
      <c r="G1812" s="92"/>
      <c r="H1812" s="92"/>
      <c r="I1812" s="92"/>
      <c r="J1812" s="92"/>
      <c r="K1812" s="92"/>
      <c r="L1812" s="92"/>
      <c r="M1812" s="92"/>
      <c r="N1812" s="92"/>
      <c r="O1812" s="92"/>
      <c r="P1812" s="92"/>
      <c r="Q1812" s="92"/>
      <c r="R1812" s="92"/>
      <c r="S1812" s="92"/>
      <c r="T1812" s="92"/>
      <c r="U1812" s="92"/>
    </row>
    <row r="1813" spans="1:21" ht="12.75">
      <c r="A1813" s="92"/>
      <c r="B1813" s="92"/>
      <c r="C1813" s="92"/>
      <c r="D1813" s="92"/>
      <c r="E1813" s="92"/>
      <c r="F1813" s="92"/>
      <c r="G1813" s="92"/>
      <c r="H1813" s="92"/>
      <c r="I1813" s="92"/>
      <c r="J1813" s="92"/>
      <c r="K1813" s="92"/>
      <c r="L1813" s="92"/>
      <c r="M1813" s="92"/>
      <c r="N1813" s="92"/>
      <c r="O1813" s="92"/>
      <c r="P1813" s="92"/>
      <c r="Q1813" s="92"/>
      <c r="R1813" s="92"/>
      <c r="S1813" s="92"/>
      <c r="T1813" s="92"/>
      <c r="U1813" s="92"/>
    </row>
    <row r="1814" spans="1:21" ht="12.75">
      <c r="A1814" s="92"/>
      <c r="B1814" s="92"/>
      <c r="C1814" s="92"/>
      <c r="D1814" s="92"/>
      <c r="E1814" s="92"/>
      <c r="F1814" s="92"/>
      <c r="G1814" s="92"/>
      <c r="H1814" s="92"/>
      <c r="I1814" s="92"/>
      <c r="J1814" s="92"/>
      <c r="K1814" s="92"/>
      <c r="L1814" s="92"/>
      <c r="M1814" s="92"/>
      <c r="N1814" s="92"/>
      <c r="O1814" s="92"/>
      <c r="P1814" s="92"/>
      <c r="Q1814" s="92"/>
      <c r="R1814" s="92"/>
      <c r="S1814" s="92"/>
      <c r="T1814" s="92"/>
      <c r="U1814" s="92"/>
    </row>
    <row r="1815" spans="1:21" ht="12.75">
      <c r="A1815" s="92"/>
      <c r="B1815" s="92"/>
      <c r="C1815" s="92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</row>
    <row r="1816" spans="1:21" ht="12.75">
      <c r="A1816" s="92"/>
      <c r="B1816" s="92"/>
      <c r="C1816" s="92"/>
      <c r="D1816" s="92"/>
      <c r="E1816" s="92"/>
      <c r="F1816" s="92"/>
      <c r="G1816" s="92"/>
      <c r="H1816" s="92"/>
      <c r="I1816" s="92"/>
      <c r="J1816" s="92"/>
      <c r="K1816" s="92"/>
      <c r="L1816" s="92"/>
      <c r="M1816" s="92"/>
      <c r="N1816" s="92"/>
      <c r="O1816" s="92"/>
      <c r="P1816" s="92"/>
      <c r="Q1816" s="92"/>
      <c r="R1816" s="92"/>
      <c r="S1816" s="92"/>
      <c r="T1816" s="92"/>
      <c r="U1816" s="92"/>
    </row>
    <row r="1817" spans="1:21" ht="12.75">
      <c r="A1817" s="92"/>
      <c r="B1817" s="92"/>
      <c r="C1817" s="92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</row>
    <row r="1818" spans="1:21" ht="12.75">
      <c r="A1818" s="92"/>
      <c r="B1818" s="92"/>
      <c r="C1818" s="92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2"/>
      <c r="T1818" s="92"/>
      <c r="U1818" s="92"/>
    </row>
    <row r="1819" spans="1:21" ht="12.75">
      <c r="A1819" s="92"/>
      <c r="B1819" s="92"/>
      <c r="C1819" s="92"/>
      <c r="D1819" s="92"/>
      <c r="E1819" s="92"/>
      <c r="F1819" s="92"/>
      <c r="G1819" s="92"/>
      <c r="H1819" s="92"/>
      <c r="I1819" s="92"/>
      <c r="J1819" s="92"/>
      <c r="K1819" s="92"/>
      <c r="L1819" s="92"/>
      <c r="M1819" s="92"/>
      <c r="N1819" s="92"/>
      <c r="O1819" s="92"/>
      <c r="P1819" s="92"/>
      <c r="Q1819" s="92"/>
      <c r="R1819" s="92"/>
      <c r="S1819" s="92"/>
      <c r="T1819" s="92"/>
      <c r="U1819" s="92"/>
    </row>
    <row r="1820" spans="1:21" ht="12.75">
      <c r="A1820" s="92"/>
      <c r="B1820" s="92"/>
      <c r="C1820" s="92"/>
      <c r="D1820" s="92"/>
      <c r="E1820" s="92"/>
      <c r="F1820" s="92"/>
      <c r="G1820" s="92"/>
      <c r="H1820" s="92"/>
      <c r="I1820" s="92"/>
      <c r="J1820" s="92"/>
      <c r="K1820" s="92"/>
      <c r="L1820" s="92"/>
      <c r="M1820" s="92"/>
      <c r="N1820" s="92"/>
      <c r="O1820" s="92"/>
      <c r="P1820" s="92"/>
      <c r="Q1820" s="92"/>
      <c r="R1820" s="92"/>
      <c r="S1820" s="92"/>
      <c r="T1820" s="92"/>
      <c r="U1820" s="92"/>
    </row>
    <row r="1821" spans="1:21" ht="12.75">
      <c r="A1821" s="92"/>
      <c r="B1821" s="92"/>
      <c r="C1821" s="92"/>
      <c r="D1821" s="92"/>
      <c r="E1821" s="92"/>
      <c r="F1821" s="92"/>
      <c r="G1821" s="92"/>
      <c r="H1821" s="92"/>
      <c r="I1821" s="92"/>
      <c r="J1821" s="92"/>
      <c r="K1821" s="92"/>
      <c r="L1821" s="92"/>
      <c r="M1821" s="92"/>
      <c r="N1821" s="92"/>
      <c r="O1821" s="92"/>
      <c r="P1821" s="92"/>
      <c r="Q1821" s="92"/>
      <c r="R1821" s="92"/>
      <c r="S1821" s="92"/>
      <c r="T1821" s="92"/>
      <c r="U1821" s="92"/>
    </row>
    <row r="1822" spans="1:21" ht="12.75">
      <c r="A1822" s="92"/>
      <c r="B1822" s="92"/>
      <c r="C1822" s="92"/>
      <c r="D1822" s="92"/>
      <c r="E1822" s="92"/>
      <c r="F1822" s="92"/>
      <c r="G1822" s="92"/>
      <c r="H1822" s="92"/>
      <c r="I1822" s="92"/>
      <c r="J1822" s="92"/>
      <c r="K1822" s="92"/>
      <c r="L1822" s="92"/>
      <c r="M1822" s="92"/>
      <c r="N1822" s="92"/>
      <c r="O1822" s="92"/>
      <c r="P1822" s="92"/>
      <c r="Q1822" s="92"/>
      <c r="R1822" s="92"/>
      <c r="S1822" s="92"/>
      <c r="T1822" s="92"/>
      <c r="U1822" s="92"/>
    </row>
    <row r="1823" spans="1:21" ht="12.75">
      <c r="A1823" s="92"/>
      <c r="B1823" s="92"/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  <c r="T1823" s="92"/>
      <c r="U1823" s="92"/>
    </row>
    <row r="1824" spans="1:21" ht="12.75">
      <c r="A1824" s="92"/>
      <c r="B1824" s="92"/>
      <c r="C1824" s="92"/>
      <c r="D1824" s="92"/>
      <c r="E1824" s="92"/>
      <c r="F1824" s="92"/>
      <c r="G1824" s="92"/>
      <c r="H1824" s="92"/>
      <c r="I1824" s="92"/>
      <c r="J1824" s="92"/>
      <c r="K1824" s="92"/>
      <c r="L1824" s="92"/>
      <c r="M1824" s="92"/>
      <c r="N1824" s="92"/>
      <c r="O1824" s="92"/>
      <c r="P1824" s="92"/>
      <c r="Q1824" s="92"/>
      <c r="R1824" s="92"/>
      <c r="S1824" s="92"/>
      <c r="T1824" s="92"/>
      <c r="U1824" s="92"/>
    </row>
    <row r="1825" spans="1:21" ht="12.75">
      <c r="A1825" s="92"/>
      <c r="B1825" s="92"/>
      <c r="C1825" s="92"/>
      <c r="D1825" s="92"/>
      <c r="E1825" s="92"/>
      <c r="F1825" s="92"/>
      <c r="G1825" s="92"/>
      <c r="H1825" s="92"/>
      <c r="I1825" s="92"/>
      <c r="J1825" s="92"/>
      <c r="K1825" s="92"/>
      <c r="L1825" s="92"/>
      <c r="M1825" s="92"/>
      <c r="N1825" s="92"/>
      <c r="O1825" s="92"/>
      <c r="P1825" s="92"/>
      <c r="Q1825" s="92"/>
      <c r="R1825" s="92"/>
      <c r="S1825" s="92"/>
      <c r="T1825" s="92"/>
      <c r="U1825" s="92"/>
    </row>
    <row r="1826" spans="1:21" ht="12.75">
      <c r="A1826" s="92"/>
      <c r="B1826" s="92"/>
      <c r="C1826" s="92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92"/>
      <c r="O1826" s="92"/>
      <c r="P1826" s="92"/>
      <c r="Q1826" s="92"/>
      <c r="R1826" s="92"/>
      <c r="S1826" s="92"/>
      <c r="T1826" s="92"/>
      <c r="U1826" s="92"/>
    </row>
    <row r="1827" spans="1:21" ht="12.75">
      <c r="A1827" s="92"/>
      <c r="B1827" s="92"/>
      <c r="C1827" s="92"/>
      <c r="D1827" s="92"/>
      <c r="E1827" s="92"/>
      <c r="F1827" s="92"/>
      <c r="G1827" s="92"/>
      <c r="H1827" s="92"/>
      <c r="I1827" s="92"/>
      <c r="J1827" s="92"/>
      <c r="K1827" s="92"/>
      <c r="L1827" s="92"/>
      <c r="M1827" s="92"/>
      <c r="N1827" s="92"/>
      <c r="O1827" s="92"/>
      <c r="P1827" s="92"/>
      <c r="Q1827" s="92"/>
      <c r="R1827" s="92"/>
      <c r="S1827" s="92"/>
      <c r="T1827" s="92"/>
      <c r="U1827" s="92"/>
    </row>
    <row r="1828" spans="1:21" ht="12.75">
      <c r="A1828" s="92"/>
      <c r="B1828" s="92"/>
      <c r="C1828" s="92"/>
      <c r="D1828" s="92"/>
      <c r="E1828" s="92"/>
      <c r="F1828" s="92"/>
      <c r="G1828" s="92"/>
      <c r="H1828" s="92"/>
      <c r="I1828" s="92"/>
      <c r="J1828" s="92"/>
      <c r="K1828" s="92"/>
      <c r="L1828" s="92"/>
      <c r="M1828" s="92"/>
      <c r="N1828" s="92"/>
      <c r="O1828" s="92"/>
      <c r="P1828" s="92"/>
      <c r="Q1828" s="92"/>
      <c r="R1828" s="92"/>
      <c r="S1828" s="92"/>
      <c r="T1828" s="92"/>
      <c r="U1828" s="92"/>
    </row>
    <row r="1829" spans="1:21" ht="12.75">
      <c r="A1829" s="92"/>
      <c r="B1829" s="92"/>
      <c r="C1829" s="92"/>
      <c r="D1829" s="92"/>
      <c r="E1829" s="92"/>
      <c r="F1829" s="92"/>
      <c r="G1829" s="92"/>
      <c r="H1829" s="92"/>
      <c r="I1829" s="92"/>
      <c r="J1829" s="92"/>
      <c r="K1829" s="92"/>
      <c r="L1829" s="92"/>
      <c r="M1829" s="92"/>
      <c r="N1829" s="92"/>
      <c r="O1829" s="92"/>
      <c r="P1829" s="92"/>
      <c r="Q1829" s="92"/>
      <c r="R1829" s="92"/>
      <c r="S1829" s="92"/>
      <c r="T1829" s="92"/>
      <c r="U1829" s="92"/>
    </row>
    <row r="1830" spans="1:21" ht="12.75">
      <c r="A1830" s="92"/>
      <c r="B1830" s="92"/>
      <c r="C1830" s="92"/>
      <c r="D1830" s="92"/>
      <c r="E1830" s="92"/>
      <c r="F1830" s="92"/>
      <c r="G1830" s="92"/>
      <c r="H1830" s="92"/>
      <c r="I1830" s="92"/>
      <c r="J1830" s="92"/>
      <c r="K1830" s="92"/>
      <c r="L1830" s="92"/>
      <c r="M1830" s="92"/>
      <c r="N1830" s="92"/>
      <c r="O1830" s="92"/>
      <c r="P1830" s="92"/>
      <c r="Q1830" s="92"/>
      <c r="R1830" s="92"/>
      <c r="S1830" s="92"/>
      <c r="T1830" s="92"/>
      <c r="U1830" s="92"/>
    </row>
    <row r="1831" spans="1:21" ht="12.75">
      <c r="A1831" s="92"/>
      <c r="B1831" s="92"/>
      <c r="C1831" s="92"/>
      <c r="D1831" s="92"/>
      <c r="E1831" s="92"/>
      <c r="F1831" s="92"/>
      <c r="G1831" s="92"/>
      <c r="H1831" s="92"/>
      <c r="I1831" s="92"/>
      <c r="J1831" s="92"/>
      <c r="K1831" s="92"/>
      <c r="L1831" s="92"/>
      <c r="M1831" s="92"/>
      <c r="N1831" s="92"/>
      <c r="O1831" s="92"/>
      <c r="P1831" s="92"/>
      <c r="Q1831" s="92"/>
      <c r="R1831" s="92"/>
      <c r="S1831" s="92"/>
      <c r="T1831" s="92"/>
      <c r="U1831" s="92"/>
    </row>
    <row r="1832" spans="1:21" ht="12.75">
      <c r="A1832" s="92"/>
      <c r="B1832" s="92"/>
      <c r="C1832" s="92"/>
      <c r="D1832" s="92"/>
      <c r="E1832" s="92"/>
      <c r="F1832" s="92"/>
      <c r="G1832" s="92"/>
      <c r="H1832" s="92"/>
      <c r="I1832" s="92"/>
      <c r="J1832" s="92"/>
      <c r="K1832" s="92"/>
      <c r="L1832" s="92"/>
      <c r="M1832" s="92"/>
      <c r="N1832" s="92"/>
      <c r="O1832" s="92"/>
      <c r="P1832" s="92"/>
      <c r="Q1832" s="92"/>
      <c r="R1832" s="92"/>
      <c r="S1832" s="92"/>
      <c r="T1832" s="92"/>
      <c r="U1832" s="92"/>
    </row>
    <row r="1833" spans="1:21" ht="12.75">
      <c r="A1833" s="92"/>
      <c r="B1833" s="92"/>
      <c r="C1833" s="92"/>
      <c r="D1833" s="92"/>
      <c r="E1833" s="92"/>
      <c r="F1833" s="92"/>
      <c r="G1833" s="92"/>
      <c r="H1833" s="92"/>
      <c r="I1833" s="92"/>
      <c r="J1833" s="92"/>
      <c r="K1833" s="92"/>
      <c r="L1833" s="92"/>
      <c r="M1833" s="92"/>
      <c r="N1833" s="92"/>
      <c r="O1833" s="92"/>
      <c r="P1833" s="92"/>
      <c r="Q1833" s="92"/>
      <c r="R1833" s="92"/>
      <c r="S1833" s="92"/>
      <c r="T1833" s="92"/>
      <c r="U1833" s="92"/>
    </row>
    <row r="1834" spans="1:21" ht="12.75">
      <c r="A1834" s="92"/>
      <c r="B1834" s="92"/>
      <c r="C1834" s="92"/>
      <c r="D1834" s="92"/>
      <c r="E1834" s="92"/>
      <c r="F1834" s="92"/>
      <c r="G1834" s="92"/>
      <c r="H1834" s="92"/>
      <c r="I1834" s="92"/>
      <c r="J1834" s="92"/>
      <c r="K1834" s="92"/>
      <c r="L1834" s="92"/>
      <c r="M1834" s="92"/>
      <c r="N1834" s="92"/>
      <c r="O1834" s="92"/>
      <c r="P1834" s="92"/>
      <c r="Q1834" s="92"/>
      <c r="R1834" s="92"/>
      <c r="S1834" s="92"/>
      <c r="T1834" s="92"/>
      <c r="U1834" s="92"/>
    </row>
    <row r="1835" spans="1:21" ht="12.75">
      <c r="A1835" s="92"/>
      <c r="B1835" s="92"/>
      <c r="C1835" s="92"/>
      <c r="D1835" s="92"/>
      <c r="E1835" s="92"/>
      <c r="F1835" s="92"/>
      <c r="G1835" s="92"/>
      <c r="H1835" s="92"/>
      <c r="I1835" s="92"/>
      <c r="J1835" s="92"/>
      <c r="K1835" s="92"/>
      <c r="L1835" s="92"/>
      <c r="M1835" s="92"/>
      <c r="N1835" s="92"/>
      <c r="O1835" s="92"/>
      <c r="P1835" s="92"/>
      <c r="Q1835" s="92"/>
      <c r="R1835" s="92"/>
      <c r="S1835" s="92"/>
      <c r="T1835" s="92"/>
      <c r="U1835" s="92"/>
    </row>
    <row r="1836" spans="1:21" ht="12.75">
      <c r="A1836" s="92"/>
      <c r="B1836" s="92"/>
      <c r="C1836" s="92"/>
      <c r="D1836" s="92"/>
      <c r="E1836" s="92"/>
      <c r="F1836" s="92"/>
      <c r="G1836" s="92"/>
      <c r="H1836" s="92"/>
      <c r="I1836" s="92"/>
      <c r="J1836" s="92"/>
      <c r="K1836" s="92"/>
      <c r="L1836" s="92"/>
      <c r="M1836" s="92"/>
      <c r="N1836" s="92"/>
      <c r="O1836" s="92"/>
      <c r="P1836" s="92"/>
      <c r="Q1836" s="92"/>
      <c r="R1836" s="92"/>
      <c r="S1836" s="92"/>
      <c r="T1836" s="92"/>
      <c r="U1836" s="92"/>
    </row>
    <row r="1837" spans="1:21" ht="12.75">
      <c r="A1837" s="92"/>
      <c r="B1837" s="92"/>
      <c r="C1837" s="92"/>
      <c r="D1837" s="92"/>
      <c r="E1837" s="92"/>
      <c r="F1837" s="92"/>
      <c r="G1837" s="92"/>
      <c r="H1837" s="92"/>
      <c r="I1837" s="92"/>
      <c r="J1837" s="92"/>
      <c r="K1837" s="92"/>
      <c r="L1837" s="92"/>
      <c r="M1837" s="92"/>
      <c r="N1837" s="92"/>
      <c r="O1837" s="92"/>
      <c r="P1837" s="92"/>
      <c r="Q1837" s="92"/>
      <c r="R1837" s="92"/>
      <c r="S1837" s="92"/>
      <c r="T1837" s="92"/>
      <c r="U1837" s="92"/>
    </row>
    <row r="1838" spans="1:21" ht="12.75">
      <c r="A1838" s="92"/>
      <c r="B1838" s="92"/>
      <c r="C1838" s="92"/>
      <c r="D1838" s="92"/>
      <c r="E1838" s="92"/>
      <c r="F1838" s="92"/>
      <c r="G1838" s="92"/>
      <c r="H1838" s="92"/>
      <c r="I1838" s="92"/>
      <c r="J1838" s="92"/>
      <c r="K1838" s="92"/>
      <c r="L1838" s="92"/>
      <c r="M1838" s="92"/>
      <c r="N1838" s="92"/>
      <c r="O1838" s="92"/>
      <c r="P1838" s="92"/>
      <c r="Q1838" s="92"/>
      <c r="R1838" s="92"/>
      <c r="S1838" s="92"/>
      <c r="T1838" s="92"/>
      <c r="U1838" s="92"/>
    </row>
    <row r="1839" spans="1:21" ht="12.75">
      <c r="A1839" s="92"/>
      <c r="B1839" s="92"/>
      <c r="C1839" s="92"/>
      <c r="D1839" s="92"/>
      <c r="E1839" s="92"/>
      <c r="F1839" s="92"/>
      <c r="G1839" s="92"/>
      <c r="H1839" s="92"/>
      <c r="I1839" s="92"/>
      <c r="J1839" s="92"/>
      <c r="K1839" s="92"/>
      <c r="L1839" s="92"/>
      <c r="M1839" s="92"/>
      <c r="N1839" s="92"/>
      <c r="O1839" s="92"/>
      <c r="P1839" s="92"/>
      <c r="Q1839" s="92"/>
      <c r="R1839" s="92"/>
      <c r="S1839" s="92"/>
      <c r="T1839" s="92"/>
      <c r="U1839" s="92"/>
    </row>
    <row r="1840" spans="1:21" ht="12.75">
      <c r="A1840" s="92"/>
      <c r="B1840" s="92"/>
      <c r="C1840" s="92"/>
      <c r="D1840" s="92"/>
      <c r="E1840" s="92"/>
      <c r="F1840" s="92"/>
      <c r="G1840" s="92"/>
      <c r="H1840" s="92"/>
      <c r="I1840" s="92"/>
      <c r="J1840" s="92"/>
      <c r="K1840" s="92"/>
      <c r="L1840" s="92"/>
      <c r="M1840" s="92"/>
      <c r="N1840" s="92"/>
      <c r="O1840" s="92"/>
      <c r="P1840" s="92"/>
      <c r="Q1840" s="92"/>
      <c r="R1840" s="92"/>
      <c r="S1840" s="92"/>
      <c r="T1840" s="92"/>
      <c r="U1840" s="92"/>
    </row>
    <row r="1841" spans="1:21" ht="12.75">
      <c r="A1841" s="92"/>
      <c r="B1841" s="92"/>
      <c r="C1841" s="92"/>
      <c r="D1841" s="92"/>
      <c r="E1841" s="92"/>
      <c r="F1841" s="92"/>
      <c r="G1841" s="92"/>
      <c r="H1841" s="92"/>
      <c r="I1841" s="92"/>
      <c r="J1841" s="92"/>
      <c r="K1841" s="92"/>
      <c r="L1841" s="92"/>
      <c r="M1841" s="92"/>
      <c r="N1841" s="92"/>
      <c r="O1841" s="92"/>
      <c r="P1841" s="92"/>
      <c r="Q1841" s="92"/>
      <c r="R1841" s="92"/>
      <c r="S1841" s="92"/>
      <c r="T1841" s="92"/>
      <c r="U1841" s="92"/>
    </row>
    <row r="1842" spans="1:21" ht="12.75">
      <c r="A1842" s="92"/>
      <c r="B1842" s="92"/>
      <c r="C1842" s="92"/>
      <c r="D1842" s="92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</row>
    <row r="1843" spans="1:21" ht="12.75">
      <c r="A1843" s="92"/>
      <c r="B1843" s="92"/>
      <c r="C1843" s="92"/>
      <c r="D1843" s="92"/>
      <c r="E1843" s="92"/>
      <c r="F1843" s="92"/>
      <c r="G1843" s="92"/>
      <c r="H1843" s="92"/>
      <c r="I1843" s="92"/>
      <c r="J1843" s="92"/>
      <c r="K1843" s="92"/>
      <c r="L1843" s="92"/>
      <c r="M1843" s="92"/>
      <c r="N1843" s="92"/>
      <c r="O1843" s="92"/>
      <c r="P1843" s="92"/>
      <c r="Q1843" s="92"/>
      <c r="R1843" s="92"/>
      <c r="S1843" s="92"/>
      <c r="T1843" s="92"/>
      <c r="U1843" s="92"/>
    </row>
    <row r="1844" spans="1:21" ht="12.75">
      <c r="A1844" s="92"/>
      <c r="B1844" s="92"/>
      <c r="C1844" s="92"/>
      <c r="D1844" s="92"/>
      <c r="E1844" s="92"/>
      <c r="F1844" s="92"/>
      <c r="G1844" s="92"/>
      <c r="H1844" s="92"/>
      <c r="I1844" s="92"/>
      <c r="J1844" s="92"/>
      <c r="K1844" s="92"/>
      <c r="L1844" s="92"/>
      <c r="M1844" s="92"/>
      <c r="N1844" s="92"/>
      <c r="O1844" s="92"/>
      <c r="P1844" s="92"/>
      <c r="Q1844" s="92"/>
      <c r="R1844" s="92"/>
      <c r="S1844" s="92"/>
      <c r="T1844" s="92"/>
      <c r="U1844" s="92"/>
    </row>
    <row r="1845" spans="1:21" ht="12.75">
      <c r="A1845" s="92"/>
      <c r="B1845" s="92"/>
      <c r="C1845" s="92"/>
      <c r="D1845" s="92"/>
      <c r="E1845" s="92"/>
      <c r="F1845" s="92"/>
      <c r="G1845" s="92"/>
      <c r="H1845" s="92"/>
      <c r="I1845" s="92"/>
      <c r="J1845" s="92"/>
      <c r="K1845" s="92"/>
      <c r="L1845" s="92"/>
      <c r="M1845" s="92"/>
      <c r="N1845" s="92"/>
      <c r="O1845" s="92"/>
      <c r="P1845" s="92"/>
      <c r="Q1845" s="92"/>
      <c r="R1845" s="92"/>
      <c r="S1845" s="92"/>
      <c r="T1845" s="92"/>
      <c r="U1845" s="92"/>
    </row>
    <row r="1846" spans="1:21" ht="12.75">
      <c r="A1846" s="92"/>
      <c r="B1846" s="92"/>
      <c r="C1846" s="92"/>
      <c r="D1846" s="92"/>
      <c r="E1846" s="92"/>
      <c r="F1846" s="92"/>
      <c r="G1846" s="92"/>
      <c r="H1846" s="92"/>
      <c r="I1846" s="92"/>
      <c r="J1846" s="92"/>
      <c r="K1846" s="92"/>
      <c r="L1846" s="92"/>
      <c r="M1846" s="92"/>
      <c r="N1846" s="92"/>
      <c r="O1846" s="92"/>
      <c r="P1846" s="92"/>
      <c r="Q1846" s="92"/>
      <c r="R1846" s="92"/>
      <c r="S1846" s="92"/>
      <c r="T1846" s="92"/>
      <c r="U1846" s="92"/>
    </row>
    <row r="1847" spans="1:21" ht="12.75">
      <c r="A1847" s="92"/>
      <c r="B1847" s="92"/>
      <c r="C1847" s="92"/>
      <c r="D1847" s="92"/>
      <c r="E1847" s="92"/>
      <c r="F1847" s="92"/>
      <c r="G1847" s="92"/>
      <c r="H1847" s="92"/>
      <c r="I1847" s="92"/>
      <c r="J1847" s="92"/>
      <c r="K1847" s="92"/>
      <c r="L1847" s="92"/>
      <c r="M1847" s="92"/>
      <c r="N1847" s="92"/>
      <c r="O1847" s="92"/>
      <c r="P1847" s="92"/>
      <c r="Q1847" s="92"/>
      <c r="R1847" s="92"/>
      <c r="S1847" s="92"/>
      <c r="T1847" s="92"/>
      <c r="U1847" s="92"/>
    </row>
    <row r="1848" spans="1:21" ht="12.75">
      <c r="A1848" s="92"/>
      <c r="B1848" s="92"/>
      <c r="C1848" s="92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</row>
    <row r="1849" spans="1:21" ht="12.75">
      <c r="A1849" s="92"/>
      <c r="B1849" s="92"/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</row>
    <row r="1850" spans="1:21" ht="12.75">
      <c r="A1850" s="92"/>
      <c r="B1850" s="92"/>
      <c r="C1850" s="92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92"/>
      <c r="R1850" s="92"/>
      <c r="S1850" s="92"/>
      <c r="T1850" s="92"/>
      <c r="U1850" s="92"/>
    </row>
    <row r="1851" spans="1:21" ht="12.75">
      <c r="A1851" s="92"/>
      <c r="B1851" s="92"/>
      <c r="C1851" s="92"/>
      <c r="D1851" s="92"/>
      <c r="E1851" s="92"/>
      <c r="F1851" s="92"/>
      <c r="G1851" s="92"/>
      <c r="H1851" s="92"/>
      <c r="I1851" s="92"/>
      <c r="J1851" s="92"/>
      <c r="K1851" s="92"/>
      <c r="L1851" s="92"/>
      <c r="M1851" s="92"/>
      <c r="N1851" s="92"/>
      <c r="O1851" s="92"/>
      <c r="P1851" s="92"/>
      <c r="Q1851" s="92"/>
      <c r="R1851" s="92"/>
      <c r="S1851" s="92"/>
      <c r="T1851" s="92"/>
      <c r="U1851" s="92"/>
    </row>
    <row r="1852" spans="1:21" ht="12.75">
      <c r="A1852" s="92"/>
      <c r="B1852" s="92"/>
      <c r="C1852" s="92"/>
      <c r="D1852" s="92"/>
      <c r="E1852" s="92"/>
      <c r="F1852" s="92"/>
      <c r="G1852" s="92"/>
      <c r="H1852" s="92"/>
      <c r="I1852" s="92"/>
      <c r="J1852" s="92"/>
      <c r="K1852" s="92"/>
      <c r="L1852" s="92"/>
      <c r="M1852" s="92"/>
      <c r="N1852" s="92"/>
      <c r="O1852" s="92"/>
      <c r="P1852" s="92"/>
      <c r="Q1852" s="92"/>
      <c r="R1852" s="92"/>
      <c r="S1852" s="92"/>
      <c r="T1852" s="92"/>
      <c r="U1852" s="92"/>
    </row>
    <row r="1853" spans="1:21" ht="12.75">
      <c r="A1853" s="92"/>
      <c r="B1853" s="92"/>
      <c r="C1853" s="92"/>
      <c r="D1853" s="92"/>
      <c r="E1853" s="92"/>
      <c r="F1853" s="92"/>
      <c r="G1853" s="92"/>
      <c r="H1853" s="92"/>
      <c r="I1853" s="92"/>
      <c r="J1853" s="92"/>
      <c r="K1853" s="92"/>
      <c r="L1853" s="92"/>
      <c r="M1853" s="92"/>
      <c r="N1853" s="92"/>
      <c r="O1853" s="92"/>
      <c r="P1853" s="92"/>
      <c r="Q1853" s="92"/>
      <c r="R1853" s="92"/>
      <c r="S1853" s="92"/>
      <c r="T1853" s="92"/>
      <c r="U1853" s="92"/>
    </row>
    <row r="1854" spans="1:21" ht="12.75">
      <c r="A1854" s="92"/>
      <c r="B1854" s="92"/>
      <c r="C1854" s="92"/>
      <c r="D1854" s="92"/>
      <c r="E1854" s="92"/>
      <c r="F1854" s="92"/>
      <c r="G1854" s="92"/>
      <c r="H1854" s="92"/>
      <c r="I1854" s="92"/>
      <c r="J1854" s="92"/>
      <c r="K1854" s="92"/>
      <c r="L1854" s="92"/>
      <c r="M1854" s="92"/>
      <c r="N1854" s="92"/>
      <c r="O1854" s="92"/>
      <c r="P1854" s="92"/>
      <c r="Q1854" s="92"/>
      <c r="R1854" s="92"/>
      <c r="S1854" s="92"/>
      <c r="T1854" s="92"/>
      <c r="U1854" s="92"/>
    </row>
    <row r="1855" spans="1:21" ht="12.75">
      <c r="A1855" s="92"/>
      <c r="B1855" s="92"/>
      <c r="C1855" s="92"/>
      <c r="D1855" s="92"/>
      <c r="E1855" s="92"/>
      <c r="F1855" s="92"/>
      <c r="G1855" s="92"/>
      <c r="H1855" s="92"/>
      <c r="I1855" s="92"/>
      <c r="J1855" s="92"/>
      <c r="K1855" s="92"/>
      <c r="L1855" s="92"/>
      <c r="M1855" s="92"/>
      <c r="N1855" s="92"/>
      <c r="O1855" s="92"/>
      <c r="P1855" s="92"/>
      <c r="Q1855" s="92"/>
      <c r="R1855" s="92"/>
      <c r="S1855" s="92"/>
      <c r="T1855" s="92"/>
      <c r="U1855" s="92"/>
    </row>
    <row r="1856" spans="1:21" ht="12.75">
      <c r="A1856" s="92"/>
      <c r="B1856" s="92"/>
      <c r="C1856" s="92"/>
      <c r="D1856" s="92"/>
      <c r="E1856" s="92"/>
      <c r="F1856" s="92"/>
      <c r="G1856" s="92"/>
      <c r="H1856" s="92"/>
      <c r="I1856" s="92"/>
      <c r="J1856" s="92"/>
      <c r="K1856" s="92"/>
      <c r="L1856" s="92"/>
      <c r="M1856" s="92"/>
      <c r="N1856" s="92"/>
      <c r="O1856" s="92"/>
      <c r="P1856" s="92"/>
      <c r="Q1856" s="92"/>
      <c r="R1856" s="92"/>
      <c r="S1856" s="92"/>
      <c r="T1856" s="92"/>
      <c r="U1856" s="92"/>
    </row>
    <row r="1857" spans="1:21" ht="12.75">
      <c r="A1857" s="92"/>
      <c r="B1857" s="92"/>
      <c r="C1857" s="92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92"/>
      <c r="O1857" s="92"/>
      <c r="P1857" s="92"/>
      <c r="Q1857" s="92"/>
      <c r="R1857" s="92"/>
      <c r="S1857" s="92"/>
      <c r="T1857" s="92"/>
      <c r="U1857" s="92"/>
    </row>
    <row r="1858" spans="1:21" ht="12.75">
      <c r="A1858" s="92"/>
      <c r="B1858" s="92"/>
      <c r="C1858" s="92"/>
      <c r="D1858" s="92"/>
      <c r="E1858" s="92"/>
      <c r="F1858" s="92"/>
      <c r="G1858" s="92"/>
      <c r="H1858" s="92"/>
      <c r="I1858" s="92"/>
      <c r="J1858" s="92"/>
      <c r="K1858" s="92"/>
      <c r="L1858" s="92"/>
      <c r="M1858" s="92"/>
      <c r="N1858" s="92"/>
      <c r="O1858" s="92"/>
      <c r="P1858" s="92"/>
      <c r="Q1858" s="92"/>
      <c r="R1858" s="92"/>
      <c r="S1858" s="92"/>
      <c r="T1858" s="92"/>
      <c r="U1858" s="92"/>
    </row>
    <row r="1859" spans="1:21" ht="12.75">
      <c r="A1859" s="92"/>
      <c r="B1859" s="92"/>
      <c r="C1859" s="92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</row>
    <row r="1860" spans="1:21" ht="12.75">
      <c r="A1860" s="92"/>
      <c r="B1860" s="92"/>
      <c r="C1860" s="92"/>
      <c r="D1860" s="92"/>
      <c r="E1860" s="92"/>
      <c r="F1860" s="92"/>
      <c r="G1860" s="92"/>
      <c r="H1860" s="92"/>
      <c r="I1860" s="92"/>
      <c r="J1860" s="92"/>
      <c r="K1860" s="92"/>
      <c r="L1860" s="92"/>
      <c r="M1860" s="92"/>
      <c r="N1860" s="92"/>
      <c r="O1860" s="92"/>
      <c r="P1860" s="92"/>
      <c r="Q1860" s="92"/>
      <c r="R1860" s="92"/>
      <c r="S1860" s="92"/>
      <c r="T1860" s="92"/>
      <c r="U1860" s="92"/>
    </row>
    <row r="1861" spans="1:21" ht="12.75">
      <c r="A1861" s="92"/>
      <c r="B1861" s="92"/>
      <c r="C1861" s="92"/>
      <c r="D1861" s="92"/>
      <c r="E1861" s="92"/>
      <c r="F1861" s="92"/>
      <c r="G1861" s="92"/>
      <c r="H1861" s="92"/>
      <c r="I1861" s="92"/>
      <c r="J1861" s="92"/>
      <c r="K1861" s="92"/>
      <c r="L1861" s="92"/>
      <c r="M1861" s="92"/>
      <c r="N1861" s="92"/>
      <c r="O1861" s="92"/>
      <c r="P1861" s="92"/>
      <c r="Q1861" s="92"/>
      <c r="R1861" s="92"/>
      <c r="S1861" s="92"/>
      <c r="T1861" s="92"/>
      <c r="U1861" s="92"/>
    </row>
    <row r="1862" spans="1:21" ht="12.75">
      <c r="A1862" s="92"/>
      <c r="B1862" s="92"/>
      <c r="C1862" s="92"/>
      <c r="D1862" s="92"/>
      <c r="E1862" s="92"/>
      <c r="F1862" s="92"/>
      <c r="G1862" s="92"/>
      <c r="H1862" s="92"/>
      <c r="I1862" s="92"/>
      <c r="J1862" s="92"/>
      <c r="K1862" s="92"/>
      <c r="L1862" s="92"/>
      <c r="M1862" s="92"/>
      <c r="N1862" s="92"/>
      <c r="O1862" s="92"/>
      <c r="P1862" s="92"/>
      <c r="Q1862" s="92"/>
      <c r="R1862" s="92"/>
      <c r="S1862" s="92"/>
      <c r="T1862" s="92"/>
      <c r="U1862" s="92"/>
    </row>
    <row r="1863" spans="1:21" ht="12.75">
      <c r="A1863" s="92"/>
      <c r="B1863" s="92"/>
      <c r="C1863" s="92"/>
      <c r="D1863" s="92"/>
      <c r="E1863" s="92"/>
      <c r="F1863" s="92"/>
      <c r="G1863" s="92"/>
      <c r="H1863" s="92"/>
      <c r="I1863" s="92"/>
      <c r="J1863" s="92"/>
      <c r="K1863" s="92"/>
      <c r="L1863" s="92"/>
      <c r="M1863" s="92"/>
      <c r="N1863" s="92"/>
      <c r="O1863" s="92"/>
      <c r="P1863" s="92"/>
      <c r="Q1863" s="92"/>
      <c r="R1863" s="92"/>
      <c r="S1863" s="92"/>
      <c r="T1863" s="92"/>
      <c r="U1863" s="92"/>
    </row>
    <row r="1864" spans="1:21" ht="12.75">
      <c r="A1864" s="92"/>
      <c r="B1864" s="92"/>
      <c r="C1864" s="92"/>
      <c r="D1864" s="92"/>
      <c r="E1864" s="92"/>
      <c r="F1864" s="92"/>
      <c r="G1864" s="92"/>
      <c r="H1864" s="92"/>
      <c r="I1864" s="92"/>
      <c r="J1864" s="92"/>
      <c r="K1864" s="92"/>
      <c r="L1864" s="92"/>
      <c r="M1864" s="92"/>
      <c r="N1864" s="92"/>
      <c r="O1864" s="92"/>
      <c r="P1864" s="92"/>
      <c r="Q1864" s="92"/>
      <c r="R1864" s="92"/>
      <c r="S1864" s="92"/>
      <c r="T1864" s="92"/>
      <c r="U1864" s="92"/>
    </row>
    <row r="1865" spans="1:21" ht="12.75">
      <c r="A1865" s="92"/>
      <c r="B1865" s="92"/>
      <c r="C1865" s="92"/>
      <c r="D1865" s="92"/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  <c r="S1865" s="92"/>
      <c r="T1865" s="92"/>
      <c r="U1865" s="92"/>
    </row>
    <row r="1866" spans="1:21" ht="12.75">
      <c r="A1866" s="92"/>
      <c r="B1866" s="92"/>
      <c r="C1866" s="92"/>
      <c r="D1866" s="92"/>
      <c r="E1866" s="92"/>
      <c r="F1866" s="92"/>
      <c r="G1866" s="92"/>
      <c r="H1866" s="92"/>
      <c r="I1866" s="92"/>
      <c r="J1866" s="92"/>
      <c r="K1866" s="92"/>
      <c r="L1866" s="92"/>
      <c r="M1866" s="92"/>
      <c r="N1866" s="92"/>
      <c r="O1866" s="92"/>
      <c r="P1866" s="92"/>
      <c r="Q1866" s="92"/>
      <c r="R1866" s="92"/>
      <c r="S1866" s="92"/>
      <c r="T1866" s="92"/>
      <c r="U1866" s="92"/>
    </row>
    <row r="1867" spans="1:21" ht="12.75">
      <c r="A1867" s="92"/>
      <c r="B1867" s="92"/>
      <c r="C1867" s="92"/>
      <c r="D1867" s="92"/>
      <c r="E1867" s="92"/>
      <c r="F1867" s="92"/>
      <c r="G1867" s="92"/>
      <c r="H1867" s="92"/>
      <c r="I1867" s="92"/>
      <c r="J1867" s="92"/>
      <c r="K1867" s="92"/>
      <c r="L1867" s="92"/>
      <c r="M1867" s="92"/>
      <c r="N1867" s="92"/>
      <c r="O1867" s="92"/>
      <c r="P1867" s="92"/>
      <c r="Q1867" s="92"/>
      <c r="R1867" s="92"/>
      <c r="S1867" s="92"/>
      <c r="T1867" s="92"/>
      <c r="U1867" s="92"/>
    </row>
    <row r="1868" spans="1:21" ht="12.75">
      <c r="A1868" s="92"/>
      <c r="B1868" s="92"/>
      <c r="C1868" s="92"/>
      <c r="D1868" s="92"/>
      <c r="E1868" s="92"/>
      <c r="F1868" s="92"/>
      <c r="G1868" s="92"/>
      <c r="H1868" s="92"/>
      <c r="I1868" s="92"/>
      <c r="J1868" s="92"/>
      <c r="K1868" s="92"/>
      <c r="L1868" s="92"/>
      <c r="M1868" s="92"/>
      <c r="N1868" s="92"/>
      <c r="O1868" s="92"/>
      <c r="P1868" s="92"/>
      <c r="Q1868" s="92"/>
      <c r="R1868" s="92"/>
      <c r="S1868" s="92"/>
      <c r="T1868" s="92"/>
      <c r="U1868" s="92"/>
    </row>
    <row r="1869" spans="1:21" ht="12.75">
      <c r="A1869" s="92"/>
      <c r="B1869" s="92"/>
      <c r="C1869" s="92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P1869" s="92"/>
      <c r="Q1869" s="92"/>
      <c r="R1869" s="92"/>
      <c r="S1869" s="92"/>
      <c r="T1869" s="92"/>
      <c r="U1869" s="92"/>
    </row>
    <row r="1870" spans="1:21" ht="12.75">
      <c r="A1870" s="92"/>
      <c r="B1870" s="92"/>
      <c r="C1870" s="92"/>
      <c r="D1870" s="92"/>
      <c r="E1870" s="92"/>
      <c r="F1870" s="92"/>
      <c r="G1870" s="92"/>
      <c r="H1870" s="92"/>
      <c r="I1870" s="92"/>
      <c r="J1870" s="92"/>
      <c r="K1870" s="92"/>
      <c r="L1870" s="92"/>
      <c r="M1870" s="92"/>
      <c r="N1870" s="92"/>
      <c r="O1870" s="92"/>
      <c r="P1870" s="92"/>
      <c r="Q1870" s="92"/>
      <c r="R1870" s="92"/>
      <c r="S1870" s="92"/>
      <c r="T1870" s="92"/>
      <c r="U1870" s="92"/>
    </row>
    <row r="1871" spans="1:21" ht="12.75">
      <c r="A1871" s="92"/>
      <c r="B1871" s="92"/>
      <c r="C1871" s="92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  <c r="T1871" s="92"/>
      <c r="U1871" s="92"/>
    </row>
    <row r="1872" spans="1:21" ht="12.75">
      <c r="A1872" s="92"/>
      <c r="B1872" s="92"/>
      <c r="C1872" s="92"/>
      <c r="D1872" s="92"/>
      <c r="E1872" s="92"/>
      <c r="F1872" s="92"/>
      <c r="G1872" s="92"/>
      <c r="H1872" s="92"/>
      <c r="I1872" s="92"/>
      <c r="J1872" s="92"/>
      <c r="K1872" s="92"/>
      <c r="L1872" s="92"/>
      <c r="M1872" s="92"/>
      <c r="N1872" s="92"/>
      <c r="O1872" s="92"/>
      <c r="P1872" s="92"/>
      <c r="Q1872" s="92"/>
      <c r="R1872" s="92"/>
      <c r="S1872" s="92"/>
      <c r="T1872" s="92"/>
      <c r="U1872" s="92"/>
    </row>
    <row r="1873" spans="1:21" ht="12.75">
      <c r="A1873" s="92"/>
      <c r="B1873" s="92"/>
      <c r="C1873" s="92"/>
      <c r="D1873" s="92"/>
      <c r="E1873" s="92"/>
      <c r="F1873" s="92"/>
      <c r="G1873" s="92"/>
      <c r="H1873" s="92"/>
      <c r="I1873" s="92"/>
      <c r="J1873" s="92"/>
      <c r="K1873" s="92"/>
      <c r="L1873" s="92"/>
      <c r="M1873" s="92"/>
      <c r="N1873" s="92"/>
      <c r="O1873" s="92"/>
      <c r="P1873" s="92"/>
      <c r="Q1873" s="92"/>
      <c r="R1873" s="92"/>
      <c r="S1873" s="92"/>
      <c r="T1873" s="92"/>
      <c r="U1873" s="92"/>
    </row>
    <row r="1874" spans="1:21" ht="12.75">
      <c r="A1874" s="92"/>
      <c r="B1874" s="92"/>
      <c r="C1874" s="92"/>
      <c r="D1874" s="92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</row>
    <row r="1875" spans="1:21" ht="12.75">
      <c r="A1875" s="92"/>
      <c r="B1875" s="92"/>
      <c r="C1875" s="92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2"/>
      <c r="T1875" s="92"/>
      <c r="U1875" s="92"/>
    </row>
    <row r="1876" spans="1:21" ht="12.75">
      <c r="A1876" s="92"/>
      <c r="B1876" s="92"/>
      <c r="C1876" s="92"/>
      <c r="D1876" s="92"/>
      <c r="E1876" s="92"/>
      <c r="F1876" s="92"/>
      <c r="G1876" s="92"/>
      <c r="H1876" s="92"/>
      <c r="I1876" s="92"/>
      <c r="J1876" s="92"/>
      <c r="K1876" s="92"/>
      <c r="L1876" s="92"/>
      <c r="M1876" s="92"/>
      <c r="N1876" s="92"/>
      <c r="O1876" s="92"/>
      <c r="P1876" s="92"/>
      <c r="Q1876" s="92"/>
      <c r="R1876" s="92"/>
      <c r="S1876" s="92"/>
      <c r="T1876" s="92"/>
      <c r="U1876" s="92"/>
    </row>
    <row r="1877" spans="1:21" ht="12.75">
      <c r="A1877" s="92"/>
      <c r="B1877" s="92"/>
      <c r="C1877" s="92"/>
      <c r="D1877" s="92"/>
      <c r="E1877" s="92"/>
      <c r="F1877" s="92"/>
      <c r="G1877" s="92"/>
      <c r="H1877" s="92"/>
      <c r="I1877" s="92"/>
      <c r="J1877" s="92"/>
      <c r="K1877" s="92"/>
      <c r="L1877" s="92"/>
      <c r="M1877" s="92"/>
      <c r="N1877" s="92"/>
      <c r="O1877" s="92"/>
      <c r="P1877" s="92"/>
      <c r="Q1877" s="92"/>
      <c r="R1877" s="92"/>
      <c r="S1877" s="92"/>
      <c r="T1877" s="92"/>
      <c r="U1877" s="92"/>
    </row>
    <row r="1878" spans="1:21" ht="12.75">
      <c r="A1878" s="92"/>
      <c r="B1878" s="92"/>
      <c r="C1878" s="92"/>
      <c r="D1878" s="92"/>
      <c r="E1878" s="92"/>
      <c r="F1878" s="92"/>
      <c r="G1878" s="92"/>
      <c r="H1878" s="92"/>
      <c r="I1878" s="92"/>
      <c r="J1878" s="92"/>
      <c r="K1878" s="92"/>
      <c r="L1878" s="92"/>
      <c r="M1878" s="92"/>
      <c r="N1878" s="92"/>
      <c r="O1878" s="92"/>
      <c r="P1878" s="92"/>
      <c r="Q1878" s="92"/>
      <c r="R1878" s="92"/>
      <c r="S1878" s="92"/>
      <c r="T1878" s="92"/>
      <c r="U1878" s="92"/>
    </row>
    <row r="1879" spans="1:21" ht="12.75">
      <c r="A1879" s="92"/>
      <c r="B1879" s="92"/>
      <c r="C1879" s="92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  <c r="P1879" s="92"/>
      <c r="Q1879" s="92"/>
      <c r="R1879" s="92"/>
      <c r="S1879" s="92"/>
      <c r="T1879" s="92"/>
      <c r="U1879" s="92"/>
    </row>
    <row r="1880" spans="1:21" ht="12.75">
      <c r="A1880" s="92"/>
      <c r="B1880" s="92"/>
      <c r="C1880" s="92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</row>
    <row r="1881" spans="1:21" ht="12.75">
      <c r="A1881" s="92"/>
      <c r="B1881" s="92"/>
      <c r="C1881" s="92"/>
      <c r="D1881" s="92"/>
      <c r="E1881" s="92"/>
      <c r="F1881" s="92"/>
      <c r="G1881" s="92"/>
      <c r="H1881" s="92"/>
      <c r="I1881" s="92"/>
      <c r="J1881" s="92"/>
      <c r="K1881" s="92"/>
      <c r="L1881" s="92"/>
      <c r="M1881" s="92"/>
      <c r="N1881" s="92"/>
      <c r="O1881" s="92"/>
      <c r="P1881" s="92"/>
      <c r="Q1881" s="92"/>
      <c r="R1881" s="92"/>
      <c r="S1881" s="92"/>
      <c r="T1881" s="92"/>
      <c r="U1881" s="92"/>
    </row>
    <row r="1882" spans="1:21" ht="12.75">
      <c r="A1882" s="92"/>
      <c r="B1882" s="92"/>
      <c r="C1882" s="92"/>
      <c r="D1882" s="92"/>
      <c r="E1882" s="92"/>
      <c r="F1882" s="92"/>
      <c r="G1882" s="92"/>
      <c r="H1882" s="92"/>
      <c r="I1882" s="92"/>
      <c r="J1882" s="92"/>
      <c r="K1882" s="92"/>
      <c r="L1882" s="92"/>
      <c r="M1882" s="92"/>
      <c r="N1882" s="92"/>
      <c r="O1882" s="92"/>
      <c r="P1882" s="92"/>
      <c r="Q1882" s="92"/>
      <c r="R1882" s="92"/>
      <c r="S1882" s="92"/>
      <c r="T1882" s="92"/>
      <c r="U1882" s="92"/>
    </row>
    <row r="1883" spans="1:21" ht="12.75">
      <c r="A1883" s="92"/>
      <c r="B1883" s="92"/>
      <c r="C1883" s="92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</row>
    <row r="1884" spans="1:21" ht="12.75">
      <c r="A1884" s="92"/>
      <c r="B1884" s="92"/>
      <c r="C1884" s="92"/>
      <c r="D1884" s="92"/>
      <c r="E1884" s="92"/>
      <c r="F1884" s="92"/>
      <c r="G1884" s="92"/>
      <c r="H1884" s="92"/>
      <c r="I1884" s="92"/>
      <c r="J1884" s="92"/>
      <c r="K1884" s="92"/>
      <c r="L1884" s="92"/>
      <c r="M1884" s="92"/>
      <c r="N1884" s="92"/>
      <c r="O1884" s="92"/>
      <c r="P1884" s="92"/>
      <c r="Q1884" s="92"/>
      <c r="R1884" s="92"/>
      <c r="S1884" s="92"/>
      <c r="T1884" s="92"/>
      <c r="U1884" s="92"/>
    </row>
    <row r="1885" spans="1:21" ht="12.75">
      <c r="A1885" s="92"/>
      <c r="B1885" s="92"/>
      <c r="C1885" s="92"/>
      <c r="D1885" s="92"/>
      <c r="E1885" s="92"/>
      <c r="F1885" s="92"/>
      <c r="G1885" s="92"/>
      <c r="H1885" s="92"/>
      <c r="I1885" s="92"/>
      <c r="J1885" s="92"/>
      <c r="K1885" s="92"/>
      <c r="L1885" s="92"/>
      <c r="M1885" s="92"/>
      <c r="N1885" s="92"/>
      <c r="O1885" s="92"/>
      <c r="P1885" s="92"/>
      <c r="Q1885" s="92"/>
      <c r="R1885" s="92"/>
      <c r="S1885" s="92"/>
      <c r="T1885" s="92"/>
      <c r="U1885" s="92"/>
    </row>
    <row r="1886" spans="1:21" ht="12.75">
      <c r="A1886" s="92"/>
      <c r="B1886" s="92"/>
      <c r="C1886" s="92"/>
      <c r="D1886" s="92"/>
      <c r="E1886" s="92"/>
      <c r="F1886" s="92"/>
      <c r="G1886" s="92"/>
      <c r="H1886" s="92"/>
      <c r="I1886" s="92"/>
      <c r="J1886" s="92"/>
      <c r="K1886" s="92"/>
      <c r="L1886" s="92"/>
      <c r="M1886" s="92"/>
      <c r="N1886" s="92"/>
      <c r="O1886" s="92"/>
      <c r="P1886" s="92"/>
      <c r="Q1886" s="92"/>
      <c r="R1886" s="92"/>
      <c r="S1886" s="92"/>
      <c r="T1886" s="92"/>
      <c r="U1886" s="92"/>
    </row>
    <row r="1887" spans="1:21" ht="12.75">
      <c r="A1887" s="92"/>
      <c r="B1887" s="92"/>
      <c r="C1887" s="92"/>
      <c r="D1887" s="92"/>
      <c r="E1887" s="92"/>
      <c r="F1887" s="92"/>
      <c r="G1887" s="92"/>
      <c r="H1887" s="92"/>
      <c r="I1887" s="92"/>
      <c r="J1887" s="92"/>
      <c r="K1887" s="92"/>
      <c r="L1887" s="92"/>
      <c r="M1887" s="92"/>
      <c r="N1887" s="92"/>
      <c r="O1887" s="92"/>
      <c r="P1887" s="92"/>
      <c r="Q1887" s="92"/>
      <c r="R1887" s="92"/>
      <c r="S1887" s="92"/>
      <c r="T1887" s="92"/>
      <c r="U1887" s="92"/>
    </row>
    <row r="1888" spans="1:21" ht="12.75">
      <c r="A1888" s="92"/>
      <c r="B1888" s="92"/>
      <c r="C1888" s="92"/>
      <c r="D1888" s="92"/>
      <c r="E1888" s="92"/>
      <c r="F1888" s="92"/>
      <c r="G1888" s="92"/>
      <c r="H1888" s="92"/>
      <c r="I1888" s="92"/>
      <c r="J1888" s="92"/>
      <c r="K1888" s="92"/>
      <c r="L1888" s="92"/>
      <c r="M1888" s="92"/>
      <c r="N1888" s="92"/>
      <c r="O1888" s="92"/>
      <c r="P1888" s="92"/>
      <c r="Q1888" s="92"/>
      <c r="R1888" s="92"/>
      <c r="S1888" s="92"/>
      <c r="T1888" s="92"/>
      <c r="U1888" s="92"/>
    </row>
    <row r="1889" spans="1:21" ht="12.75">
      <c r="A1889" s="92"/>
      <c r="B1889" s="92"/>
      <c r="C1889" s="92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92"/>
      <c r="O1889" s="92"/>
      <c r="P1889" s="92"/>
      <c r="Q1889" s="92"/>
      <c r="R1889" s="92"/>
      <c r="S1889" s="92"/>
      <c r="T1889" s="92"/>
      <c r="U1889" s="92"/>
    </row>
    <row r="1890" spans="1:21" ht="12.75">
      <c r="A1890" s="92"/>
      <c r="B1890" s="92"/>
      <c r="C1890" s="92"/>
      <c r="D1890" s="92"/>
      <c r="E1890" s="92"/>
      <c r="F1890" s="92"/>
      <c r="G1890" s="92"/>
      <c r="H1890" s="92"/>
      <c r="I1890" s="92"/>
      <c r="J1890" s="92"/>
      <c r="K1890" s="92"/>
      <c r="L1890" s="92"/>
      <c r="M1890" s="92"/>
      <c r="N1890" s="92"/>
      <c r="O1890" s="92"/>
      <c r="P1890" s="92"/>
      <c r="Q1890" s="92"/>
      <c r="R1890" s="92"/>
      <c r="S1890" s="92"/>
      <c r="T1890" s="92"/>
      <c r="U1890" s="92"/>
    </row>
    <row r="1891" spans="1:21" ht="12.75">
      <c r="A1891" s="92"/>
      <c r="B1891" s="92"/>
      <c r="C1891" s="92"/>
      <c r="D1891" s="92"/>
      <c r="E1891" s="92"/>
      <c r="F1891" s="92"/>
      <c r="G1891" s="92"/>
      <c r="H1891" s="92"/>
      <c r="I1891" s="92"/>
      <c r="J1891" s="92"/>
      <c r="K1891" s="92"/>
      <c r="L1891" s="92"/>
      <c r="M1891" s="92"/>
      <c r="N1891" s="92"/>
      <c r="O1891" s="92"/>
      <c r="P1891" s="92"/>
      <c r="Q1891" s="92"/>
      <c r="R1891" s="92"/>
      <c r="S1891" s="92"/>
      <c r="T1891" s="92"/>
      <c r="U1891" s="92"/>
    </row>
    <row r="1892" spans="1:21" ht="12.75">
      <c r="A1892" s="92"/>
      <c r="B1892" s="92"/>
      <c r="C1892" s="92"/>
      <c r="D1892" s="92"/>
      <c r="E1892" s="92"/>
      <c r="F1892" s="92"/>
      <c r="G1892" s="92"/>
      <c r="H1892" s="92"/>
      <c r="I1892" s="92"/>
      <c r="J1892" s="92"/>
      <c r="K1892" s="92"/>
      <c r="L1892" s="92"/>
      <c r="M1892" s="92"/>
      <c r="N1892" s="92"/>
      <c r="O1892" s="92"/>
      <c r="P1892" s="92"/>
      <c r="Q1892" s="92"/>
      <c r="R1892" s="92"/>
      <c r="S1892" s="92"/>
      <c r="T1892" s="92"/>
      <c r="U1892" s="92"/>
    </row>
    <row r="1893" spans="1:21" ht="12.75">
      <c r="A1893" s="92"/>
      <c r="B1893" s="92"/>
      <c r="C1893" s="92"/>
      <c r="D1893" s="92"/>
      <c r="E1893" s="92"/>
      <c r="F1893" s="92"/>
      <c r="G1893" s="92"/>
      <c r="H1893" s="92"/>
      <c r="I1893" s="92"/>
      <c r="J1893" s="92"/>
      <c r="K1893" s="92"/>
      <c r="L1893" s="92"/>
      <c r="M1893" s="92"/>
      <c r="N1893" s="92"/>
      <c r="O1893" s="92"/>
      <c r="P1893" s="92"/>
      <c r="Q1893" s="92"/>
      <c r="R1893" s="92"/>
      <c r="S1893" s="92"/>
      <c r="T1893" s="92"/>
      <c r="U1893" s="92"/>
    </row>
    <row r="1894" spans="1:21" ht="12.75">
      <c r="A1894" s="92"/>
      <c r="B1894" s="92"/>
      <c r="C1894" s="92"/>
      <c r="D1894" s="92"/>
      <c r="E1894" s="92"/>
      <c r="F1894" s="92"/>
      <c r="G1894" s="92"/>
      <c r="H1894" s="92"/>
      <c r="I1894" s="92"/>
      <c r="J1894" s="92"/>
      <c r="K1894" s="92"/>
      <c r="L1894" s="92"/>
      <c r="M1894" s="92"/>
      <c r="N1894" s="92"/>
      <c r="O1894" s="92"/>
      <c r="P1894" s="92"/>
      <c r="Q1894" s="92"/>
      <c r="R1894" s="92"/>
      <c r="S1894" s="92"/>
      <c r="T1894" s="92"/>
      <c r="U1894" s="92"/>
    </row>
    <row r="1895" spans="1:21" ht="12.75">
      <c r="A1895" s="92"/>
      <c r="B1895" s="92"/>
      <c r="C1895" s="92"/>
      <c r="D1895" s="92"/>
      <c r="E1895" s="92"/>
      <c r="F1895" s="92"/>
      <c r="G1895" s="92"/>
      <c r="H1895" s="92"/>
      <c r="I1895" s="92"/>
      <c r="J1895" s="92"/>
      <c r="K1895" s="92"/>
      <c r="L1895" s="92"/>
      <c r="M1895" s="92"/>
      <c r="N1895" s="92"/>
      <c r="O1895" s="92"/>
      <c r="P1895" s="92"/>
      <c r="Q1895" s="92"/>
      <c r="R1895" s="92"/>
      <c r="S1895" s="92"/>
      <c r="T1895" s="92"/>
      <c r="U1895" s="92"/>
    </row>
    <row r="1896" spans="1:21" ht="12.75">
      <c r="A1896" s="92"/>
      <c r="B1896" s="92"/>
      <c r="C1896" s="92"/>
      <c r="D1896" s="92"/>
      <c r="E1896" s="92"/>
      <c r="F1896" s="92"/>
      <c r="G1896" s="92"/>
      <c r="H1896" s="92"/>
      <c r="I1896" s="92"/>
      <c r="J1896" s="92"/>
      <c r="K1896" s="92"/>
      <c r="L1896" s="92"/>
      <c r="M1896" s="92"/>
      <c r="N1896" s="92"/>
      <c r="O1896" s="92"/>
      <c r="P1896" s="92"/>
      <c r="Q1896" s="92"/>
      <c r="R1896" s="92"/>
      <c r="S1896" s="92"/>
      <c r="T1896" s="92"/>
      <c r="U1896" s="92"/>
    </row>
    <row r="1897" spans="1:21" ht="12.75">
      <c r="A1897" s="92"/>
      <c r="B1897" s="92"/>
      <c r="C1897" s="92"/>
      <c r="D1897" s="92"/>
      <c r="E1897" s="92"/>
      <c r="F1897" s="92"/>
      <c r="G1897" s="92"/>
      <c r="H1897" s="92"/>
      <c r="I1897" s="92"/>
      <c r="J1897" s="92"/>
      <c r="K1897" s="92"/>
      <c r="L1897" s="92"/>
      <c r="M1897" s="92"/>
      <c r="N1897" s="92"/>
      <c r="O1897" s="92"/>
      <c r="P1897" s="92"/>
      <c r="Q1897" s="92"/>
      <c r="R1897" s="92"/>
      <c r="S1897" s="92"/>
      <c r="T1897" s="92"/>
      <c r="U1897" s="92"/>
    </row>
    <row r="1898" spans="1:21" ht="12.75">
      <c r="A1898" s="92"/>
      <c r="B1898" s="92"/>
      <c r="C1898" s="92"/>
      <c r="D1898" s="92"/>
      <c r="E1898" s="92"/>
      <c r="F1898" s="92"/>
      <c r="G1898" s="92"/>
      <c r="H1898" s="92"/>
      <c r="I1898" s="92"/>
      <c r="J1898" s="92"/>
      <c r="K1898" s="92"/>
      <c r="L1898" s="92"/>
      <c r="M1898" s="92"/>
      <c r="N1898" s="92"/>
      <c r="O1898" s="92"/>
      <c r="P1898" s="92"/>
      <c r="Q1898" s="92"/>
      <c r="R1898" s="92"/>
      <c r="S1898" s="92"/>
      <c r="T1898" s="92"/>
      <c r="U1898" s="92"/>
    </row>
    <row r="1899" spans="1:21" ht="12.75">
      <c r="A1899" s="92"/>
      <c r="B1899" s="92"/>
      <c r="C1899" s="92"/>
      <c r="D1899" s="92"/>
      <c r="E1899" s="92"/>
      <c r="F1899" s="92"/>
      <c r="G1899" s="92"/>
      <c r="H1899" s="92"/>
      <c r="I1899" s="92"/>
      <c r="J1899" s="92"/>
      <c r="K1899" s="92"/>
      <c r="L1899" s="92"/>
      <c r="M1899" s="92"/>
      <c r="N1899" s="92"/>
      <c r="O1899" s="92"/>
      <c r="P1899" s="92"/>
      <c r="Q1899" s="92"/>
      <c r="R1899" s="92"/>
      <c r="S1899" s="92"/>
      <c r="T1899" s="92"/>
      <c r="U1899" s="92"/>
    </row>
    <row r="1900" spans="1:21" ht="12.75">
      <c r="A1900" s="92"/>
      <c r="B1900" s="92"/>
      <c r="C1900" s="92"/>
      <c r="D1900" s="92"/>
      <c r="E1900" s="92"/>
      <c r="F1900" s="92"/>
      <c r="G1900" s="92"/>
      <c r="H1900" s="92"/>
      <c r="I1900" s="92"/>
      <c r="J1900" s="92"/>
      <c r="K1900" s="92"/>
      <c r="L1900" s="92"/>
      <c r="M1900" s="92"/>
      <c r="N1900" s="92"/>
      <c r="O1900" s="92"/>
      <c r="P1900" s="92"/>
      <c r="Q1900" s="92"/>
      <c r="R1900" s="92"/>
      <c r="S1900" s="92"/>
      <c r="T1900" s="92"/>
      <c r="U1900" s="92"/>
    </row>
    <row r="1901" spans="1:21" ht="12.75">
      <c r="A1901" s="92"/>
      <c r="B1901" s="92"/>
      <c r="C1901" s="92"/>
      <c r="D1901" s="92"/>
      <c r="E1901" s="92"/>
      <c r="F1901" s="92"/>
      <c r="G1901" s="92"/>
      <c r="H1901" s="92"/>
      <c r="I1901" s="92"/>
      <c r="J1901" s="92"/>
      <c r="K1901" s="92"/>
      <c r="L1901" s="92"/>
      <c r="M1901" s="92"/>
      <c r="N1901" s="92"/>
      <c r="O1901" s="92"/>
      <c r="P1901" s="92"/>
      <c r="Q1901" s="92"/>
      <c r="R1901" s="92"/>
      <c r="S1901" s="92"/>
      <c r="T1901" s="92"/>
      <c r="U1901" s="92"/>
    </row>
    <row r="1902" spans="1:21" ht="12.75">
      <c r="A1902" s="92"/>
      <c r="B1902" s="92"/>
      <c r="C1902" s="92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92"/>
      <c r="R1902" s="92"/>
      <c r="S1902" s="92"/>
      <c r="T1902" s="92"/>
      <c r="U1902" s="92"/>
    </row>
    <row r="1903" spans="1:21" ht="12.75">
      <c r="A1903" s="92"/>
      <c r="B1903" s="92"/>
      <c r="C1903" s="92"/>
      <c r="D1903" s="92"/>
      <c r="E1903" s="92"/>
      <c r="F1903" s="92"/>
      <c r="G1903" s="92"/>
      <c r="H1903" s="92"/>
      <c r="I1903" s="92"/>
      <c r="J1903" s="92"/>
      <c r="K1903" s="92"/>
      <c r="L1903" s="92"/>
      <c r="M1903" s="92"/>
      <c r="N1903" s="92"/>
      <c r="O1903" s="92"/>
      <c r="P1903" s="92"/>
      <c r="Q1903" s="92"/>
      <c r="R1903" s="92"/>
      <c r="S1903" s="92"/>
      <c r="T1903" s="92"/>
      <c r="U1903" s="92"/>
    </row>
    <row r="1904" spans="1:21" ht="12.75">
      <c r="A1904" s="92"/>
      <c r="B1904" s="92"/>
      <c r="C1904" s="92"/>
      <c r="D1904" s="92"/>
      <c r="E1904" s="92"/>
      <c r="F1904" s="92"/>
      <c r="G1904" s="92"/>
      <c r="H1904" s="92"/>
      <c r="I1904" s="92"/>
      <c r="J1904" s="92"/>
      <c r="K1904" s="92"/>
      <c r="L1904" s="92"/>
      <c r="M1904" s="92"/>
      <c r="N1904" s="92"/>
      <c r="O1904" s="92"/>
      <c r="P1904" s="92"/>
      <c r="Q1904" s="92"/>
      <c r="R1904" s="92"/>
      <c r="S1904" s="92"/>
      <c r="T1904" s="92"/>
      <c r="U1904" s="92"/>
    </row>
    <row r="1905" spans="1:21" ht="12.75">
      <c r="A1905" s="92"/>
      <c r="B1905" s="92"/>
      <c r="C1905" s="92"/>
      <c r="D1905" s="92"/>
      <c r="E1905" s="92"/>
      <c r="F1905" s="92"/>
      <c r="G1905" s="92"/>
      <c r="H1905" s="92"/>
      <c r="I1905" s="92"/>
      <c r="J1905" s="92"/>
      <c r="K1905" s="92"/>
      <c r="L1905" s="92"/>
      <c r="M1905" s="92"/>
      <c r="N1905" s="92"/>
      <c r="O1905" s="92"/>
      <c r="P1905" s="92"/>
      <c r="Q1905" s="92"/>
      <c r="R1905" s="92"/>
      <c r="S1905" s="92"/>
      <c r="T1905" s="92"/>
      <c r="U1905" s="92"/>
    </row>
    <row r="1906" spans="1:21" ht="12.75">
      <c r="A1906" s="92"/>
      <c r="B1906" s="92"/>
      <c r="C1906" s="92"/>
      <c r="D1906" s="92"/>
      <c r="E1906" s="92"/>
      <c r="F1906" s="92"/>
      <c r="G1906" s="92"/>
      <c r="H1906" s="92"/>
      <c r="I1906" s="92"/>
      <c r="J1906" s="92"/>
      <c r="K1906" s="92"/>
      <c r="L1906" s="92"/>
      <c r="M1906" s="92"/>
      <c r="N1906" s="92"/>
      <c r="O1906" s="92"/>
      <c r="P1906" s="92"/>
      <c r="Q1906" s="92"/>
      <c r="R1906" s="92"/>
      <c r="S1906" s="92"/>
      <c r="T1906" s="92"/>
      <c r="U1906" s="92"/>
    </row>
    <row r="1907" spans="1:21" ht="12.75">
      <c r="A1907" s="92"/>
      <c r="B1907" s="92"/>
      <c r="C1907" s="92"/>
      <c r="D1907" s="92"/>
      <c r="E1907" s="92"/>
      <c r="F1907" s="92"/>
      <c r="G1907" s="92"/>
      <c r="H1907" s="92"/>
      <c r="I1907" s="92"/>
      <c r="J1907" s="92"/>
      <c r="K1907" s="92"/>
      <c r="L1907" s="92"/>
      <c r="M1907" s="92"/>
      <c r="N1907" s="92"/>
      <c r="O1907" s="92"/>
      <c r="P1907" s="92"/>
      <c r="Q1907" s="92"/>
      <c r="R1907" s="92"/>
      <c r="S1907" s="92"/>
      <c r="T1907" s="92"/>
      <c r="U1907" s="92"/>
    </row>
    <row r="1908" spans="1:21" ht="12.75">
      <c r="A1908" s="92"/>
      <c r="B1908" s="92"/>
      <c r="C1908" s="92"/>
      <c r="D1908" s="92"/>
      <c r="E1908" s="92"/>
      <c r="F1908" s="92"/>
      <c r="G1908" s="92"/>
      <c r="H1908" s="92"/>
      <c r="I1908" s="92"/>
      <c r="J1908" s="92"/>
      <c r="K1908" s="92"/>
      <c r="L1908" s="92"/>
      <c r="M1908" s="92"/>
      <c r="N1908" s="92"/>
      <c r="O1908" s="92"/>
      <c r="P1908" s="92"/>
      <c r="Q1908" s="92"/>
      <c r="R1908" s="92"/>
      <c r="S1908" s="92"/>
      <c r="T1908" s="92"/>
      <c r="U1908" s="92"/>
    </row>
    <row r="1909" spans="1:21" ht="12.75">
      <c r="A1909" s="92"/>
      <c r="B1909" s="92"/>
      <c r="C1909" s="92"/>
      <c r="D1909" s="92"/>
      <c r="E1909" s="92"/>
      <c r="F1909" s="92"/>
      <c r="G1909" s="92"/>
      <c r="H1909" s="92"/>
      <c r="I1909" s="92"/>
      <c r="J1909" s="92"/>
      <c r="K1909" s="92"/>
      <c r="L1909" s="92"/>
      <c r="M1909" s="92"/>
      <c r="N1909" s="92"/>
      <c r="O1909" s="92"/>
      <c r="P1909" s="92"/>
      <c r="Q1909" s="92"/>
      <c r="R1909" s="92"/>
      <c r="S1909" s="92"/>
      <c r="T1909" s="92"/>
      <c r="U1909" s="92"/>
    </row>
    <row r="1910" spans="1:21" ht="12.75">
      <c r="A1910" s="92"/>
      <c r="B1910" s="92"/>
      <c r="C1910" s="92"/>
      <c r="D1910" s="92"/>
      <c r="E1910" s="92"/>
      <c r="F1910" s="92"/>
      <c r="G1910" s="92"/>
      <c r="H1910" s="92"/>
      <c r="I1910" s="92"/>
      <c r="J1910" s="92"/>
      <c r="K1910" s="92"/>
      <c r="L1910" s="92"/>
      <c r="M1910" s="92"/>
      <c r="N1910" s="92"/>
      <c r="O1910" s="92"/>
      <c r="P1910" s="92"/>
      <c r="Q1910" s="92"/>
      <c r="R1910" s="92"/>
      <c r="S1910" s="92"/>
      <c r="T1910" s="92"/>
      <c r="U1910" s="92"/>
    </row>
    <row r="1911" spans="1:21" ht="12.75">
      <c r="A1911" s="92"/>
      <c r="B1911" s="92"/>
      <c r="C1911" s="92"/>
      <c r="D1911" s="92"/>
      <c r="E1911" s="92"/>
      <c r="F1911" s="92"/>
      <c r="G1911" s="92"/>
      <c r="H1911" s="92"/>
      <c r="I1911" s="92"/>
      <c r="J1911" s="92"/>
      <c r="K1911" s="92"/>
      <c r="L1911" s="92"/>
      <c r="M1911" s="92"/>
      <c r="N1911" s="92"/>
      <c r="O1911" s="92"/>
      <c r="P1911" s="92"/>
      <c r="Q1911" s="92"/>
      <c r="R1911" s="92"/>
      <c r="S1911" s="92"/>
      <c r="T1911" s="92"/>
      <c r="U1911" s="92"/>
    </row>
    <row r="1912" spans="1:21" ht="12.75">
      <c r="A1912" s="92"/>
      <c r="B1912" s="92"/>
      <c r="C1912" s="92"/>
      <c r="D1912" s="92"/>
      <c r="E1912" s="92"/>
      <c r="F1912" s="92"/>
      <c r="G1912" s="92"/>
      <c r="H1912" s="92"/>
      <c r="I1912" s="92"/>
      <c r="J1912" s="92"/>
      <c r="K1912" s="92"/>
      <c r="L1912" s="92"/>
      <c r="M1912" s="92"/>
      <c r="N1912" s="92"/>
      <c r="O1912" s="92"/>
      <c r="P1912" s="92"/>
      <c r="Q1912" s="92"/>
      <c r="R1912" s="92"/>
      <c r="S1912" s="92"/>
      <c r="T1912" s="92"/>
      <c r="U1912" s="92"/>
    </row>
    <row r="1913" spans="1:21" ht="12.75">
      <c r="A1913" s="92"/>
      <c r="B1913" s="92"/>
      <c r="C1913" s="92"/>
      <c r="D1913" s="92"/>
      <c r="E1913" s="92"/>
      <c r="F1913" s="92"/>
      <c r="G1913" s="92"/>
      <c r="H1913" s="92"/>
      <c r="I1913" s="92"/>
      <c r="J1913" s="92"/>
      <c r="K1913" s="92"/>
      <c r="L1913" s="92"/>
      <c r="M1913" s="92"/>
      <c r="N1913" s="92"/>
      <c r="O1913" s="92"/>
      <c r="P1913" s="92"/>
      <c r="Q1913" s="92"/>
      <c r="R1913" s="92"/>
      <c r="S1913" s="92"/>
      <c r="T1913" s="92"/>
      <c r="U1913" s="92"/>
    </row>
    <row r="1914" spans="1:21" ht="12.75">
      <c r="A1914" s="92"/>
      <c r="B1914" s="92"/>
      <c r="C1914" s="92"/>
      <c r="D1914" s="92"/>
      <c r="E1914" s="92"/>
      <c r="F1914" s="92"/>
      <c r="G1914" s="92"/>
      <c r="H1914" s="92"/>
      <c r="I1914" s="92"/>
      <c r="J1914" s="92"/>
      <c r="K1914" s="92"/>
      <c r="L1914" s="92"/>
      <c r="M1914" s="92"/>
      <c r="N1914" s="92"/>
      <c r="O1914" s="92"/>
      <c r="P1914" s="92"/>
      <c r="Q1914" s="92"/>
      <c r="R1914" s="92"/>
      <c r="S1914" s="92"/>
      <c r="T1914" s="92"/>
      <c r="U1914" s="92"/>
    </row>
    <row r="1915" spans="1:21" ht="12.75">
      <c r="A1915" s="92"/>
      <c r="B1915" s="92"/>
      <c r="C1915" s="92"/>
      <c r="D1915" s="92"/>
      <c r="E1915" s="92"/>
      <c r="F1915" s="92"/>
      <c r="G1915" s="92"/>
      <c r="H1915" s="92"/>
      <c r="I1915" s="92"/>
      <c r="J1915" s="92"/>
      <c r="K1915" s="92"/>
      <c r="L1915" s="92"/>
      <c r="M1915" s="92"/>
      <c r="N1915" s="92"/>
      <c r="O1915" s="92"/>
      <c r="P1915" s="92"/>
      <c r="Q1915" s="92"/>
      <c r="R1915" s="92"/>
      <c r="S1915" s="92"/>
      <c r="T1915" s="92"/>
      <c r="U1915" s="92"/>
    </row>
    <row r="1916" spans="1:21" ht="12.75">
      <c r="A1916" s="92"/>
      <c r="B1916" s="92"/>
      <c r="C1916" s="92"/>
      <c r="D1916" s="92"/>
      <c r="E1916" s="92"/>
      <c r="F1916" s="92"/>
      <c r="G1916" s="92"/>
      <c r="H1916" s="92"/>
      <c r="I1916" s="92"/>
      <c r="J1916" s="92"/>
      <c r="K1916" s="92"/>
      <c r="L1916" s="92"/>
      <c r="M1916" s="92"/>
      <c r="N1916" s="92"/>
      <c r="O1916" s="92"/>
      <c r="P1916" s="92"/>
      <c r="Q1916" s="92"/>
      <c r="R1916" s="92"/>
      <c r="S1916" s="92"/>
      <c r="T1916" s="92"/>
      <c r="U1916" s="92"/>
    </row>
    <row r="1917" spans="1:21" ht="12.75">
      <c r="A1917" s="92"/>
      <c r="B1917" s="92"/>
      <c r="C1917" s="92"/>
      <c r="D1917" s="92"/>
      <c r="E1917" s="92"/>
      <c r="F1917" s="92"/>
      <c r="G1917" s="92"/>
      <c r="H1917" s="92"/>
      <c r="I1917" s="92"/>
      <c r="J1917" s="92"/>
      <c r="K1917" s="92"/>
      <c r="L1917" s="92"/>
      <c r="M1917" s="92"/>
      <c r="N1917" s="92"/>
      <c r="O1917" s="92"/>
      <c r="P1917" s="92"/>
      <c r="Q1917" s="92"/>
      <c r="R1917" s="92"/>
      <c r="S1917" s="92"/>
      <c r="T1917" s="92"/>
      <c r="U1917" s="92"/>
    </row>
    <row r="1918" spans="1:21" ht="12.75">
      <c r="A1918" s="92"/>
      <c r="B1918" s="92"/>
      <c r="C1918" s="92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  <c r="Q1918" s="92"/>
      <c r="R1918" s="92"/>
      <c r="S1918" s="92"/>
      <c r="T1918" s="92"/>
      <c r="U1918" s="92"/>
    </row>
    <row r="1919" spans="1:21" ht="12.75">
      <c r="A1919" s="92"/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  <c r="T1919" s="92"/>
      <c r="U1919" s="92"/>
    </row>
    <row r="1920" spans="1:21" ht="12.75">
      <c r="A1920" s="92"/>
      <c r="B1920" s="92"/>
      <c r="C1920" s="92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  <c r="Q1920" s="92"/>
      <c r="R1920" s="92"/>
      <c r="S1920" s="92"/>
      <c r="T1920" s="92"/>
      <c r="U1920" s="92"/>
    </row>
    <row r="1921" spans="1:21" ht="12.75">
      <c r="A1921" s="92"/>
      <c r="B1921" s="92"/>
      <c r="C1921" s="92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  <c r="Q1921" s="92"/>
      <c r="R1921" s="92"/>
      <c r="S1921" s="92"/>
      <c r="T1921" s="92"/>
      <c r="U1921" s="92"/>
    </row>
    <row r="1922" spans="1:21" ht="12.75">
      <c r="A1922" s="92"/>
      <c r="B1922" s="92"/>
      <c r="C1922" s="92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  <c r="Q1922" s="92"/>
      <c r="R1922" s="92"/>
      <c r="S1922" s="92"/>
      <c r="T1922" s="92"/>
      <c r="U1922" s="92"/>
    </row>
    <row r="1923" spans="1:21" ht="12.75">
      <c r="A1923" s="92"/>
      <c r="B1923" s="92"/>
      <c r="C1923" s="92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  <c r="Q1923" s="92"/>
      <c r="R1923" s="92"/>
      <c r="S1923" s="92"/>
      <c r="T1923" s="92"/>
      <c r="U1923" s="92"/>
    </row>
    <row r="1924" spans="1:21" ht="12.75">
      <c r="A1924" s="92"/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  <c r="T1924" s="92"/>
      <c r="U1924" s="92"/>
    </row>
    <row r="1925" spans="1:21" ht="12.75">
      <c r="A1925" s="92"/>
      <c r="B1925" s="92"/>
      <c r="C1925" s="92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  <c r="Q1925" s="92"/>
      <c r="R1925" s="92"/>
      <c r="S1925" s="92"/>
      <c r="T1925" s="92"/>
      <c r="U1925" s="92"/>
    </row>
    <row r="1926" spans="1:21" ht="12.75">
      <c r="A1926" s="92"/>
      <c r="B1926" s="92"/>
      <c r="C1926" s="92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  <c r="Q1926" s="92"/>
      <c r="R1926" s="92"/>
      <c r="S1926" s="92"/>
      <c r="T1926" s="92"/>
      <c r="U1926" s="92"/>
    </row>
    <row r="1927" spans="1:21" ht="12.75">
      <c r="A1927" s="92"/>
      <c r="B1927" s="92"/>
      <c r="C1927" s="92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  <c r="Q1927" s="92"/>
      <c r="R1927" s="92"/>
      <c r="S1927" s="92"/>
      <c r="T1927" s="92"/>
      <c r="U1927" s="92"/>
    </row>
    <row r="1928" spans="1:21" ht="12.75">
      <c r="A1928" s="92"/>
      <c r="B1928" s="92"/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</row>
    <row r="1929" spans="1:21" ht="12.75">
      <c r="A1929" s="92"/>
      <c r="B1929" s="92"/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92"/>
      <c r="R1929" s="92"/>
      <c r="S1929" s="92"/>
      <c r="T1929" s="92"/>
      <c r="U1929" s="92"/>
    </row>
    <row r="1930" spans="1:21" ht="12.75">
      <c r="A1930" s="92"/>
      <c r="B1930" s="92"/>
      <c r="C1930" s="92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  <c r="Q1930" s="92"/>
      <c r="R1930" s="92"/>
      <c r="S1930" s="92"/>
      <c r="T1930" s="92"/>
      <c r="U1930" s="92"/>
    </row>
    <row r="1931" spans="1:21" ht="12.75">
      <c r="A1931" s="92"/>
      <c r="B1931" s="92"/>
      <c r="C1931" s="92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  <c r="Q1931" s="92"/>
      <c r="R1931" s="92"/>
      <c r="S1931" s="92"/>
      <c r="T1931" s="92"/>
      <c r="U1931" s="92"/>
    </row>
    <row r="1932" spans="1:21" ht="12.75">
      <c r="A1932" s="92"/>
      <c r="B1932" s="92"/>
      <c r="C1932" s="92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  <c r="Q1932" s="92"/>
      <c r="R1932" s="92"/>
      <c r="S1932" s="92"/>
      <c r="T1932" s="92"/>
      <c r="U1932" s="92"/>
    </row>
    <row r="1933" spans="1:21" ht="12.75">
      <c r="A1933" s="92"/>
      <c r="B1933" s="92"/>
      <c r="C1933" s="92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  <c r="Q1933" s="92"/>
      <c r="R1933" s="92"/>
      <c r="S1933" s="92"/>
      <c r="T1933" s="92"/>
      <c r="U1933" s="92"/>
    </row>
    <row r="1934" spans="1:21" ht="12.75">
      <c r="A1934" s="92"/>
      <c r="B1934" s="92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2"/>
      <c r="T1934" s="92"/>
      <c r="U1934" s="92"/>
    </row>
    <row r="1935" spans="1:21" ht="12.75">
      <c r="A1935" s="92"/>
      <c r="B1935" s="92"/>
      <c r="C1935" s="92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  <c r="Q1935" s="92"/>
      <c r="R1935" s="92"/>
      <c r="S1935" s="92"/>
      <c r="T1935" s="92"/>
      <c r="U1935" s="92"/>
    </row>
    <row r="1936" spans="1:21" ht="12.75">
      <c r="A1936" s="92"/>
      <c r="B1936" s="92"/>
      <c r="C1936" s="92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  <c r="Q1936" s="92"/>
      <c r="R1936" s="92"/>
      <c r="S1936" s="92"/>
      <c r="T1936" s="92"/>
      <c r="U1936" s="92"/>
    </row>
    <row r="1937" spans="1:21" ht="12.75">
      <c r="A1937" s="92"/>
      <c r="B1937" s="92"/>
      <c r="C1937" s="92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  <c r="Q1937" s="92"/>
      <c r="R1937" s="92"/>
      <c r="S1937" s="92"/>
      <c r="T1937" s="92"/>
      <c r="U1937" s="92"/>
    </row>
    <row r="1938" spans="1:21" ht="12.75">
      <c r="A1938" s="92"/>
      <c r="B1938" s="92"/>
      <c r="C1938" s="92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  <c r="Q1938" s="92"/>
      <c r="R1938" s="92"/>
      <c r="S1938" s="92"/>
      <c r="T1938" s="92"/>
      <c r="U1938" s="92"/>
    </row>
    <row r="1939" spans="1:21" ht="12.75">
      <c r="A1939" s="92"/>
      <c r="B1939" s="92"/>
      <c r="C1939" s="92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  <c r="Q1939" s="92"/>
      <c r="R1939" s="92"/>
      <c r="S1939" s="92"/>
      <c r="T1939" s="92"/>
      <c r="U1939" s="92"/>
    </row>
    <row r="1940" spans="1:21" ht="12.75">
      <c r="A1940" s="92"/>
      <c r="B1940" s="92"/>
      <c r="C1940" s="92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  <c r="Q1940" s="92"/>
      <c r="R1940" s="92"/>
      <c r="S1940" s="92"/>
      <c r="T1940" s="92"/>
      <c r="U1940" s="92"/>
    </row>
    <row r="1941" spans="1:21" ht="12.75">
      <c r="A1941" s="92"/>
      <c r="B1941" s="92"/>
      <c r="C1941" s="92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  <c r="Q1941" s="92"/>
      <c r="R1941" s="92"/>
      <c r="S1941" s="92"/>
      <c r="T1941" s="92"/>
      <c r="U1941" s="92"/>
    </row>
    <row r="1942" spans="1:21" ht="12.75">
      <c r="A1942" s="92"/>
      <c r="B1942" s="92"/>
      <c r="C1942" s="92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  <c r="Q1942" s="92"/>
      <c r="R1942" s="92"/>
      <c r="S1942" s="92"/>
      <c r="T1942" s="92"/>
      <c r="U1942" s="92"/>
    </row>
    <row r="1943" spans="1:21" ht="12.75">
      <c r="A1943" s="92"/>
      <c r="B1943" s="92"/>
      <c r="C1943" s="92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  <c r="Q1943" s="92"/>
      <c r="R1943" s="92"/>
      <c r="S1943" s="92"/>
      <c r="T1943" s="92"/>
      <c r="U1943" s="92"/>
    </row>
    <row r="1944" spans="1:21" ht="12.75">
      <c r="A1944" s="92"/>
      <c r="B1944" s="92"/>
      <c r="C1944" s="92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  <c r="Q1944" s="92"/>
      <c r="R1944" s="92"/>
      <c r="S1944" s="92"/>
      <c r="T1944" s="92"/>
      <c r="U1944" s="92"/>
    </row>
    <row r="1945" spans="1:21" ht="12.75">
      <c r="A1945" s="92"/>
      <c r="B1945" s="92"/>
      <c r="C1945" s="92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  <c r="Q1945" s="92"/>
      <c r="R1945" s="92"/>
      <c r="S1945" s="92"/>
      <c r="T1945" s="92"/>
      <c r="U1945" s="92"/>
    </row>
    <row r="1946" spans="1:21" ht="12.75">
      <c r="A1946" s="92"/>
      <c r="B1946" s="92"/>
      <c r="C1946" s="92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  <c r="Q1946" s="92"/>
      <c r="R1946" s="92"/>
      <c r="S1946" s="92"/>
      <c r="T1946" s="92"/>
      <c r="U1946" s="92"/>
    </row>
    <row r="1947" spans="1:21" ht="12.75">
      <c r="A1947" s="92"/>
      <c r="B1947" s="92"/>
      <c r="C1947" s="92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  <c r="Q1947" s="92"/>
      <c r="R1947" s="92"/>
      <c r="S1947" s="92"/>
      <c r="T1947" s="92"/>
      <c r="U1947" s="92"/>
    </row>
    <row r="1948" spans="1:21" ht="12.75">
      <c r="A1948" s="92"/>
      <c r="B1948" s="92"/>
      <c r="C1948" s="92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  <c r="Q1948" s="92"/>
      <c r="R1948" s="92"/>
      <c r="S1948" s="92"/>
      <c r="T1948" s="92"/>
      <c r="U1948" s="92"/>
    </row>
    <row r="1949" spans="1:21" ht="12.75">
      <c r="A1949" s="92"/>
      <c r="B1949" s="92"/>
      <c r="C1949" s="92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  <c r="Q1949" s="92"/>
      <c r="R1949" s="92"/>
      <c r="S1949" s="92"/>
      <c r="T1949" s="92"/>
      <c r="U1949" s="92"/>
    </row>
    <row r="1950" spans="1:21" ht="12.75">
      <c r="A1950" s="92"/>
      <c r="B1950" s="92"/>
      <c r="C1950" s="92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  <c r="Q1950" s="92"/>
      <c r="R1950" s="92"/>
      <c r="S1950" s="92"/>
      <c r="T1950" s="92"/>
      <c r="U1950" s="92"/>
    </row>
    <row r="1951" spans="1:21" ht="12.75">
      <c r="A1951" s="92"/>
      <c r="B1951" s="92"/>
      <c r="C1951" s="92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  <c r="Q1951" s="92"/>
      <c r="R1951" s="92"/>
      <c r="S1951" s="92"/>
      <c r="T1951" s="92"/>
      <c r="U1951" s="92"/>
    </row>
    <row r="1952" spans="1:21" ht="12.75">
      <c r="A1952" s="92"/>
      <c r="B1952" s="92"/>
      <c r="C1952" s="92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  <c r="Q1952" s="92"/>
      <c r="R1952" s="92"/>
      <c r="S1952" s="92"/>
      <c r="T1952" s="92"/>
      <c r="U1952" s="92"/>
    </row>
    <row r="1953" spans="1:21" ht="12.75">
      <c r="A1953" s="92"/>
      <c r="B1953" s="92"/>
      <c r="C1953" s="92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  <c r="Q1953" s="92"/>
      <c r="R1953" s="92"/>
      <c r="S1953" s="92"/>
      <c r="T1953" s="92"/>
      <c r="U1953" s="92"/>
    </row>
    <row r="1954" spans="1:21" ht="12.75">
      <c r="A1954" s="92"/>
      <c r="B1954" s="92"/>
      <c r="C1954" s="92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  <c r="Q1954" s="92"/>
      <c r="R1954" s="92"/>
      <c r="S1954" s="92"/>
      <c r="T1954" s="92"/>
      <c r="U1954" s="92"/>
    </row>
    <row r="1955" spans="1:21" ht="12.75">
      <c r="A1955" s="92"/>
      <c r="B1955" s="92"/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92"/>
      <c r="R1955" s="92"/>
      <c r="S1955" s="92"/>
      <c r="T1955" s="92"/>
      <c r="U1955" s="92"/>
    </row>
    <row r="1956" spans="1:21" ht="12.75">
      <c r="A1956" s="92"/>
      <c r="B1956" s="92"/>
      <c r="C1956" s="92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  <c r="Q1956" s="92"/>
      <c r="R1956" s="92"/>
      <c r="S1956" s="92"/>
      <c r="T1956" s="92"/>
      <c r="U1956" s="92"/>
    </row>
    <row r="1957" spans="1:21" ht="12.75">
      <c r="A1957" s="92"/>
      <c r="B1957" s="92"/>
      <c r="C1957" s="92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  <c r="Q1957" s="92"/>
      <c r="R1957" s="92"/>
      <c r="S1957" s="92"/>
      <c r="T1957" s="92"/>
      <c r="U1957" s="92"/>
    </row>
    <row r="1958" spans="1:21" ht="12.75">
      <c r="A1958" s="92"/>
      <c r="B1958" s="92"/>
      <c r="C1958" s="92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  <c r="Q1958" s="92"/>
      <c r="R1958" s="92"/>
      <c r="S1958" s="92"/>
      <c r="T1958" s="92"/>
      <c r="U1958" s="92"/>
    </row>
    <row r="1959" spans="1:21" ht="12.75">
      <c r="A1959" s="92"/>
      <c r="B1959" s="92"/>
      <c r="C1959" s="92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  <c r="Q1959" s="92"/>
      <c r="R1959" s="92"/>
      <c r="S1959" s="92"/>
      <c r="T1959" s="92"/>
      <c r="U1959" s="92"/>
    </row>
    <row r="1960" spans="1:21" ht="12.75">
      <c r="A1960" s="92"/>
      <c r="B1960" s="92"/>
      <c r="C1960" s="92"/>
      <c r="D1960" s="92"/>
      <c r="E1960" s="92"/>
      <c r="F1960" s="92"/>
      <c r="G1960" s="92"/>
      <c r="H1960" s="92"/>
      <c r="I1960" s="92"/>
      <c r="J1960" s="92"/>
      <c r="K1960" s="92"/>
      <c r="L1960" s="92"/>
      <c r="M1960" s="92"/>
      <c r="N1960" s="92"/>
      <c r="O1960" s="92"/>
      <c r="P1960" s="92"/>
      <c r="Q1960" s="92"/>
      <c r="R1960" s="92"/>
      <c r="S1960" s="92"/>
      <c r="T1960" s="92"/>
      <c r="U1960" s="92"/>
    </row>
    <row r="1961" spans="1:21" ht="12.75">
      <c r="A1961" s="92"/>
      <c r="B1961" s="92"/>
      <c r="C1961" s="92"/>
      <c r="D1961" s="92"/>
      <c r="E1961" s="92"/>
      <c r="F1961" s="92"/>
      <c r="G1961" s="92"/>
      <c r="H1961" s="92"/>
      <c r="I1961" s="92"/>
      <c r="J1961" s="92"/>
      <c r="K1961" s="92"/>
      <c r="L1961" s="92"/>
      <c r="M1961" s="92"/>
      <c r="N1961" s="92"/>
      <c r="O1961" s="92"/>
      <c r="P1961" s="92"/>
      <c r="Q1961" s="92"/>
      <c r="R1961" s="92"/>
      <c r="S1961" s="92"/>
      <c r="T1961" s="92"/>
      <c r="U1961" s="92"/>
    </row>
    <row r="1962" spans="1:21" ht="12.75">
      <c r="A1962" s="92"/>
      <c r="B1962" s="92"/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  <c r="Q1962" s="92"/>
      <c r="R1962" s="92"/>
      <c r="S1962" s="92"/>
      <c r="T1962" s="92"/>
      <c r="U1962" s="92"/>
    </row>
    <row r="1963" spans="1:21" ht="12.75">
      <c r="A1963" s="92"/>
      <c r="B1963" s="92"/>
      <c r="C1963" s="92"/>
      <c r="D1963" s="92"/>
      <c r="E1963" s="92"/>
      <c r="F1963" s="92"/>
      <c r="G1963" s="92"/>
      <c r="H1963" s="92"/>
      <c r="I1963" s="92"/>
      <c r="J1963" s="92"/>
      <c r="K1963" s="92"/>
      <c r="L1963" s="92"/>
      <c r="M1963" s="92"/>
      <c r="N1963" s="92"/>
      <c r="O1963" s="92"/>
      <c r="P1963" s="92"/>
      <c r="Q1963" s="92"/>
      <c r="R1963" s="92"/>
      <c r="S1963" s="92"/>
      <c r="T1963" s="92"/>
      <c r="U1963" s="92"/>
    </row>
    <row r="1964" spans="1:21" ht="12.75">
      <c r="A1964" s="92"/>
      <c r="B1964" s="92"/>
      <c r="C1964" s="92"/>
      <c r="D1964" s="92"/>
      <c r="E1964" s="92"/>
      <c r="F1964" s="92"/>
      <c r="G1964" s="92"/>
      <c r="H1964" s="92"/>
      <c r="I1964" s="92"/>
      <c r="J1964" s="92"/>
      <c r="K1964" s="92"/>
      <c r="L1964" s="92"/>
      <c r="M1964" s="92"/>
      <c r="N1964" s="92"/>
      <c r="O1964" s="92"/>
      <c r="P1964" s="92"/>
      <c r="Q1964" s="92"/>
      <c r="R1964" s="92"/>
      <c r="S1964" s="92"/>
      <c r="T1964" s="92"/>
      <c r="U1964" s="92"/>
    </row>
    <row r="1965" spans="1:21" ht="12.75">
      <c r="A1965" s="92"/>
      <c r="B1965" s="92"/>
      <c r="C1965" s="92"/>
      <c r="D1965" s="92"/>
      <c r="E1965" s="92"/>
      <c r="F1965" s="92"/>
      <c r="G1965" s="92"/>
      <c r="H1965" s="92"/>
      <c r="I1965" s="92"/>
      <c r="J1965" s="92"/>
      <c r="K1965" s="92"/>
      <c r="L1965" s="92"/>
      <c r="M1965" s="92"/>
      <c r="N1965" s="92"/>
      <c r="O1965" s="92"/>
      <c r="P1965" s="92"/>
      <c r="Q1965" s="92"/>
      <c r="R1965" s="92"/>
      <c r="S1965" s="92"/>
      <c r="T1965" s="92"/>
      <c r="U1965" s="92"/>
    </row>
    <row r="1966" spans="1:21" ht="12.75">
      <c r="A1966" s="92"/>
      <c r="B1966" s="92"/>
      <c r="C1966" s="92"/>
      <c r="D1966" s="92"/>
      <c r="E1966" s="92"/>
      <c r="F1966" s="92"/>
      <c r="G1966" s="92"/>
      <c r="H1966" s="92"/>
      <c r="I1966" s="92"/>
      <c r="J1966" s="92"/>
      <c r="K1966" s="92"/>
      <c r="L1966" s="92"/>
      <c r="M1966" s="92"/>
      <c r="N1966" s="92"/>
      <c r="O1966" s="92"/>
      <c r="P1966" s="92"/>
      <c r="Q1966" s="92"/>
      <c r="R1966" s="92"/>
      <c r="S1966" s="92"/>
      <c r="T1966" s="92"/>
      <c r="U1966" s="92"/>
    </row>
    <row r="1967" spans="1:21" ht="12.75">
      <c r="A1967" s="92"/>
      <c r="B1967" s="92"/>
      <c r="C1967" s="92"/>
      <c r="D1967" s="92"/>
      <c r="E1967" s="92"/>
      <c r="F1967" s="92"/>
      <c r="G1967" s="92"/>
      <c r="H1967" s="92"/>
      <c r="I1967" s="92"/>
      <c r="J1967" s="92"/>
      <c r="K1967" s="92"/>
      <c r="L1967" s="92"/>
      <c r="M1967" s="92"/>
      <c r="N1967" s="92"/>
      <c r="O1967" s="92"/>
      <c r="P1967" s="92"/>
      <c r="Q1967" s="92"/>
      <c r="R1967" s="92"/>
      <c r="S1967" s="92"/>
      <c r="T1967" s="92"/>
      <c r="U1967" s="92"/>
    </row>
    <row r="1968" spans="1:21" ht="12.75">
      <c r="A1968" s="92"/>
      <c r="B1968" s="92"/>
      <c r="C1968" s="92"/>
      <c r="D1968" s="92"/>
      <c r="E1968" s="92"/>
      <c r="F1968" s="92"/>
      <c r="G1968" s="92"/>
      <c r="H1968" s="92"/>
      <c r="I1968" s="92"/>
      <c r="J1968" s="92"/>
      <c r="K1968" s="92"/>
      <c r="L1968" s="92"/>
      <c r="M1968" s="92"/>
      <c r="N1968" s="92"/>
      <c r="O1968" s="92"/>
      <c r="P1968" s="92"/>
      <c r="Q1968" s="92"/>
      <c r="R1968" s="92"/>
      <c r="S1968" s="92"/>
      <c r="T1968" s="92"/>
      <c r="U1968" s="92"/>
    </row>
    <row r="1969" spans="1:21" ht="12.75">
      <c r="A1969" s="92"/>
      <c r="B1969" s="92"/>
      <c r="C1969" s="92"/>
      <c r="D1969" s="92"/>
      <c r="E1969" s="92"/>
      <c r="F1969" s="92"/>
      <c r="G1969" s="92"/>
      <c r="H1969" s="92"/>
      <c r="I1969" s="92"/>
      <c r="J1969" s="92"/>
      <c r="K1969" s="92"/>
      <c r="L1969" s="92"/>
      <c r="M1969" s="92"/>
      <c r="N1969" s="92"/>
      <c r="O1969" s="92"/>
      <c r="P1969" s="92"/>
      <c r="Q1969" s="92"/>
      <c r="R1969" s="92"/>
      <c r="S1969" s="92"/>
      <c r="T1969" s="92"/>
      <c r="U1969" s="92"/>
    </row>
    <row r="1970" spans="1:21" ht="12.75">
      <c r="A1970" s="92"/>
      <c r="B1970" s="92"/>
      <c r="C1970" s="92"/>
      <c r="D1970" s="92"/>
      <c r="E1970" s="92"/>
      <c r="F1970" s="92"/>
      <c r="G1970" s="92"/>
      <c r="H1970" s="92"/>
      <c r="I1970" s="92"/>
      <c r="J1970" s="92"/>
      <c r="K1970" s="92"/>
      <c r="L1970" s="92"/>
      <c r="M1970" s="92"/>
      <c r="N1970" s="92"/>
      <c r="O1970" s="92"/>
      <c r="P1970" s="92"/>
      <c r="Q1970" s="92"/>
      <c r="R1970" s="92"/>
      <c r="S1970" s="92"/>
      <c r="T1970" s="92"/>
      <c r="U1970" s="92"/>
    </row>
    <row r="1971" spans="1:21" ht="12.75">
      <c r="A1971" s="92"/>
      <c r="B1971" s="92"/>
      <c r="C1971" s="92"/>
      <c r="D1971" s="92"/>
      <c r="E1971" s="92"/>
      <c r="F1971" s="92"/>
      <c r="G1971" s="92"/>
      <c r="H1971" s="92"/>
      <c r="I1971" s="92"/>
      <c r="J1971" s="92"/>
      <c r="K1971" s="92"/>
      <c r="L1971" s="92"/>
      <c r="M1971" s="92"/>
      <c r="N1971" s="92"/>
      <c r="O1971" s="92"/>
      <c r="P1971" s="92"/>
      <c r="Q1971" s="92"/>
      <c r="R1971" s="92"/>
      <c r="S1971" s="92"/>
      <c r="T1971" s="92"/>
      <c r="U1971" s="92"/>
    </row>
    <row r="1972" spans="1:21" ht="12.75">
      <c r="A1972" s="92"/>
      <c r="B1972" s="92"/>
      <c r="C1972" s="92"/>
      <c r="D1972" s="92"/>
      <c r="E1972" s="92"/>
      <c r="F1972" s="92"/>
      <c r="G1972" s="92"/>
      <c r="H1972" s="92"/>
      <c r="I1972" s="92"/>
      <c r="J1972" s="92"/>
      <c r="K1972" s="92"/>
      <c r="L1972" s="92"/>
      <c r="M1972" s="92"/>
      <c r="N1972" s="92"/>
      <c r="O1972" s="92"/>
      <c r="P1972" s="92"/>
      <c r="Q1972" s="92"/>
      <c r="R1972" s="92"/>
      <c r="S1972" s="92"/>
      <c r="T1972" s="92"/>
      <c r="U1972" s="92"/>
    </row>
    <row r="1973" spans="1:21" ht="12.75">
      <c r="A1973" s="92"/>
      <c r="B1973" s="92"/>
      <c r="C1973" s="92"/>
      <c r="D1973" s="92"/>
      <c r="E1973" s="92"/>
      <c r="F1973" s="92"/>
      <c r="G1973" s="92"/>
      <c r="H1973" s="92"/>
      <c r="I1973" s="92"/>
      <c r="J1973" s="92"/>
      <c r="K1973" s="92"/>
      <c r="L1973" s="92"/>
      <c r="M1973" s="92"/>
      <c r="N1973" s="92"/>
      <c r="O1973" s="92"/>
      <c r="P1973" s="92"/>
      <c r="Q1973" s="92"/>
      <c r="R1973" s="92"/>
      <c r="S1973" s="92"/>
      <c r="T1973" s="92"/>
      <c r="U1973" s="92"/>
    </row>
    <row r="1974" spans="1:21" ht="12.75">
      <c r="A1974" s="92"/>
      <c r="B1974" s="92"/>
      <c r="C1974" s="92"/>
      <c r="D1974" s="92"/>
      <c r="E1974" s="92"/>
      <c r="F1974" s="92"/>
      <c r="G1974" s="92"/>
      <c r="H1974" s="92"/>
      <c r="I1974" s="92"/>
      <c r="J1974" s="92"/>
      <c r="K1974" s="92"/>
      <c r="L1974" s="92"/>
      <c r="M1974" s="92"/>
      <c r="N1974" s="92"/>
      <c r="O1974" s="92"/>
      <c r="P1974" s="92"/>
      <c r="Q1974" s="92"/>
      <c r="R1974" s="92"/>
      <c r="S1974" s="92"/>
      <c r="T1974" s="92"/>
      <c r="U1974" s="92"/>
    </row>
    <row r="1975" spans="1:21" ht="12.75">
      <c r="A1975" s="92"/>
      <c r="B1975" s="92"/>
      <c r="C1975" s="92"/>
      <c r="D1975" s="92"/>
      <c r="E1975" s="92"/>
      <c r="F1975" s="92"/>
      <c r="G1975" s="92"/>
      <c r="H1975" s="92"/>
      <c r="I1975" s="92"/>
      <c r="J1975" s="92"/>
      <c r="K1975" s="92"/>
      <c r="L1975" s="92"/>
      <c r="M1975" s="92"/>
      <c r="N1975" s="92"/>
      <c r="O1975" s="92"/>
      <c r="P1975" s="92"/>
      <c r="Q1975" s="92"/>
      <c r="R1975" s="92"/>
      <c r="S1975" s="92"/>
      <c r="T1975" s="92"/>
      <c r="U1975" s="92"/>
    </row>
    <row r="1976" spans="1:21" ht="12.75">
      <c r="A1976" s="92"/>
      <c r="B1976" s="92"/>
      <c r="C1976" s="92"/>
      <c r="D1976" s="92"/>
      <c r="E1976" s="92"/>
      <c r="F1976" s="92"/>
      <c r="G1976" s="92"/>
      <c r="H1976" s="92"/>
      <c r="I1976" s="92"/>
      <c r="J1976" s="92"/>
      <c r="K1976" s="92"/>
      <c r="L1976" s="92"/>
      <c r="M1976" s="92"/>
      <c r="N1976" s="92"/>
      <c r="O1976" s="92"/>
      <c r="P1976" s="92"/>
      <c r="Q1976" s="92"/>
      <c r="R1976" s="92"/>
      <c r="S1976" s="92"/>
      <c r="T1976" s="92"/>
      <c r="U1976" s="92"/>
    </row>
    <row r="1977" spans="1:21" ht="12.75">
      <c r="A1977" s="92"/>
      <c r="B1977" s="92"/>
      <c r="C1977" s="92"/>
      <c r="D1977" s="92"/>
      <c r="E1977" s="92"/>
      <c r="F1977" s="92"/>
      <c r="G1977" s="92"/>
      <c r="H1977" s="92"/>
      <c r="I1977" s="92"/>
      <c r="J1977" s="92"/>
      <c r="K1977" s="92"/>
      <c r="L1977" s="92"/>
      <c r="M1977" s="92"/>
      <c r="N1977" s="92"/>
      <c r="O1977" s="92"/>
      <c r="P1977" s="92"/>
      <c r="Q1977" s="92"/>
      <c r="R1977" s="92"/>
      <c r="S1977" s="92"/>
      <c r="T1977" s="92"/>
      <c r="U1977" s="92"/>
    </row>
    <row r="1978" spans="1:21" ht="12.75">
      <c r="A1978" s="92"/>
      <c r="B1978" s="92"/>
      <c r="C1978" s="92"/>
      <c r="D1978" s="92"/>
      <c r="E1978" s="92"/>
      <c r="F1978" s="92"/>
      <c r="G1978" s="92"/>
      <c r="H1978" s="92"/>
      <c r="I1978" s="92"/>
      <c r="J1978" s="92"/>
      <c r="K1978" s="92"/>
      <c r="L1978" s="92"/>
      <c r="M1978" s="92"/>
      <c r="N1978" s="92"/>
      <c r="O1978" s="92"/>
      <c r="P1978" s="92"/>
      <c r="Q1978" s="92"/>
      <c r="R1978" s="92"/>
      <c r="S1978" s="92"/>
      <c r="T1978" s="92"/>
      <c r="U1978" s="92"/>
    </row>
    <row r="1979" spans="1:21" ht="12.75">
      <c r="A1979" s="92"/>
      <c r="B1979" s="92"/>
      <c r="C1979" s="92"/>
      <c r="D1979" s="92"/>
      <c r="E1979" s="92"/>
      <c r="F1979" s="92"/>
      <c r="G1979" s="92"/>
      <c r="H1979" s="92"/>
      <c r="I1979" s="92"/>
      <c r="J1979" s="92"/>
      <c r="K1979" s="92"/>
      <c r="L1979" s="92"/>
      <c r="M1979" s="92"/>
      <c r="N1979" s="92"/>
      <c r="O1979" s="92"/>
      <c r="P1979" s="92"/>
      <c r="Q1979" s="92"/>
      <c r="R1979" s="92"/>
      <c r="S1979" s="92"/>
      <c r="T1979" s="92"/>
      <c r="U1979" s="92"/>
    </row>
    <row r="1980" spans="1:21" ht="12.75">
      <c r="A1980" s="92"/>
      <c r="B1980" s="92"/>
      <c r="C1980" s="92"/>
      <c r="D1980" s="92"/>
      <c r="E1980" s="92"/>
      <c r="F1980" s="92"/>
      <c r="G1980" s="92"/>
      <c r="H1980" s="92"/>
      <c r="I1980" s="92"/>
      <c r="J1980" s="92"/>
      <c r="K1980" s="92"/>
      <c r="L1980" s="92"/>
      <c r="M1980" s="92"/>
      <c r="N1980" s="92"/>
      <c r="O1980" s="92"/>
      <c r="P1980" s="92"/>
      <c r="Q1980" s="92"/>
      <c r="R1980" s="92"/>
      <c r="S1980" s="92"/>
      <c r="T1980" s="92"/>
      <c r="U1980" s="92"/>
    </row>
    <row r="1981" spans="1:21" ht="12.75">
      <c r="A1981" s="92"/>
      <c r="B1981" s="92"/>
      <c r="C1981" s="92"/>
      <c r="D1981" s="92"/>
      <c r="E1981" s="92"/>
      <c r="F1981" s="92"/>
      <c r="G1981" s="92"/>
      <c r="H1981" s="92"/>
      <c r="I1981" s="92"/>
      <c r="J1981" s="92"/>
      <c r="K1981" s="92"/>
      <c r="L1981" s="92"/>
      <c r="M1981" s="92"/>
      <c r="N1981" s="92"/>
      <c r="O1981" s="92"/>
      <c r="P1981" s="92"/>
      <c r="Q1981" s="92"/>
      <c r="R1981" s="92"/>
      <c r="S1981" s="92"/>
      <c r="T1981" s="92"/>
      <c r="U1981" s="92"/>
    </row>
    <row r="1982" spans="1:21" ht="12.75">
      <c r="A1982" s="92"/>
      <c r="B1982" s="92"/>
      <c r="C1982" s="92"/>
      <c r="D1982" s="92"/>
      <c r="E1982" s="92"/>
      <c r="F1982" s="92"/>
      <c r="G1982" s="92"/>
      <c r="H1982" s="92"/>
      <c r="I1982" s="92"/>
      <c r="J1982" s="92"/>
      <c r="K1982" s="92"/>
      <c r="L1982" s="92"/>
      <c r="M1982" s="92"/>
      <c r="N1982" s="92"/>
      <c r="O1982" s="92"/>
      <c r="P1982" s="92"/>
      <c r="Q1982" s="92"/>
      <c r="R1982" s="92"/>
      <c r="S1982" s="92"/>
      <c r="T1982" s="92"/>
      <c r="U1982" s="92"/>
    </row>
    <row r="1983" spans="1:21" ht="12.75">
      <c r="A1983" s="92"/>
      <c r="B1983" s="92"/>
      <c r="C1983" s="92"/>
      <c r="D1983" s="92"/>
      <c r="E1983" s="92"/>
      <c r="F1983" s="92"/>
      <c r="G1983" s="92"/>
      <c r="H1983" s="92"/>
      <c r="I1983" s="92"/>
      <c r="J1983" s="92"/>
      <c r="K1983" s="92"/>
      <c r="L1983" s="92"/>
      <c r="M1983" s="92"/>
      <c r="N1983" s="92"/>
      <c r="O1983" s="92"/>
      <c r="P1983" s="92"/>
      <c r="Q1983" s="92"/>
      <c r="R1983" s="92"/>
      <c r="S1983" s="92"/>
      <c r="T1983" s="92"/>
      <c r="U1983" s="92"/>
    </row>
    <row r="1984" spans="1:21" ht="12.75">
      <c r="A1984" s="92"/>
      <c r="B1984" s="92"/>
      <c r="C1984" s="92"/>
      <c r="D1984" s="92"/>
      <c r="E1984" s="92"/>
      <c r="F1984" s="92"/>
      <c r="G1984" s="92"/>
      <c r="H1984" s="92"/>
      <c r="I1984" s="92"/>
      <c r="J1984" s="92"/>
      <c r="K1984" s="92"/>
      <c r="L1984" s="92"/>
      <c r="M1984" s="92"/>
      <c r="N1984" s="92"/>
      <c r="O1984" s="92"/>
      <c r="P1984" s="92"/>
      <c r="Q1984" s="92"/>
      <c r="R1984" s="92"/>
      <c r="S1984" s="92"/>
      <c r="T1984" s="92"/>
      <c r="U1984" s="92"/>
    </row>
    <row r="1985" spans="1:21" ht="12.75">
      <c r="A1985" s="92"/>
      <c r="B1985" s="92"/>
      <c r="C1985" s="92"/>
      <c r="D1985" s="92"/>
      <c r="E1985" s="92"/>
      <c r="F1985" s="92"/>
      <c r="G1985" s="92"/>
      <c r="H1985" s="92"/>
      <c r="I1985" s="92"/>
      <c r="J1985" s="92"/>
      <c r="K1985" s="92"/>
      <c r="L1985" s="92"/>
      <c r="M1985" s="92"/>
      <c r="N1985" s="92"/>
      <c r="O1985" s="92"/>
      <c r="P1985" s="92"/>
      <c r="Q1985" s="92"/>
      <c r="R1985" s="92"/>
      <c r="S1985" s="92"/>
      <c r="T1985" s="92"/>
      <c r="U1985" s="92"/>
    </row>
    <row r="1986" spans="1:21" ht="12.75">
      <c r="A1986" s="92"/>
      <c r="B1986" s="92"/>
      <c r="C1986" s="92"/>
      <c r="D1986" s="92"/>
      <c r="E1986" s="92"/>
      <c r="F1986" s="92"/>
      <c r="G1986" s="92"/>
      <c r="H1986" s="92"/>
      <c r="I1986" s="92"/>
      <c r="J1986" s="92"/>
      <c r="K1986" s="92"/>
      <c r="L1986" s="92"/>
      <c r="M1986" s="92"/>
      <c r="N1986" s="92"/>
      <c r="O1986" s="92"/>
      <c r="P1986" s="92"/>
      <c r="Q1986" s="92"/>
      <c r="R1986" s="92"/>
      <c r="S1986" s="92"/>
      <c r="T1986" s="92"/>
      <c r="U1986" s="92"/>
    </row>
    <row r="1987" spans="1:21" ht="12.75">
      <c r="A1987" s="92"/>
      <c r="B1987" s="92"/>
      <c r="C1987" s="92"/>
      <c r="D1987" s="92"/>
      <c r="E1987" s="92"/>
      <c r="F1987" s="92"/>
      <c r="G1987" s="92"/>
      <c r="H1987" s="92"/>
      <c r="I1987" s="92"/>
      <c r="J1987" s="92"/>
      <c r="K1987" s="92"/>
      <c r="L1987" s="92"/>
      <c r="M1987" s="92"/>
      <c r="N1987" s="92"/>
      <c r="O1987" s="92"/>
      <c r="P1987" s="92"/>
      <c r="Q1987" s="92"/>
      <c r="R1987" s="92"/>
      <c r="S1987" s="92"/>
      <c r="T1987" s="92"/>
      <c r="U1987" s="92"/>
    </row>
    <row r="1988" spans="1:21" ht="12.75">
      <c r="A1988" s="92"/>
      <c r="B1988" s="92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  <c r="Q1988" s="92"/>
      <c r="R1988" s="92"/>
      <c r="S1988" s="92"/>
      <c r="T1988" s="92"/>
      <c r="U1988" s="92"/>
    </row>
    <row r="1989" spans="1:21" ht="12.75">
      <c r="A1989" s="92"/>
      <c r="B1989" s="92"/>
      <c r="C1989" s="92"/>
      <c r="D1989" s="92"/>
      <c r="E1989" s="92"/>
      <c r="F1989" s="92"/>
      <c r="G1989" s="92"/>
      <c r="H1989" s="92"/>
      <c r="I1989" s="92"/>
      <c r="J1989" s="92"/>
      <c r="K1989" s="92"/>
      <c r="L1989" s="92"/>
      <c r="M1989" s="92"/>
      <c r="N1989" s="92"/>
      <c r="O1989" s="92"/>
      <c r="P1989" s="92"/>
      <c r="Q1989" s="92"/>
      <c r="R1989" s="92"/>
      <c r="S1989" s="92"/>
      <c r="T1989" s="92"/>
      <c r="U1989" s="92"/>
    </row>
    <row r="1990" spans="1:21" ht="12.75">
      <c r="A1990" s="92"/>
      <c r="B1990" s="92"/>
      <c r="C1990" s="92"/>
      <c r="D1990" s="92"/>
      <c r="E1990" s="92"/>
      <c r="F1990" s="92"/>
      <c r="G1990" s="92"/>
      <c r="H1990" s="92"/>
      <c r="I1990" s="92"/>
      <c r="J1990" s="92"/>
      <c r="K1990" s="92"/>
      <c r="L1990" s="92"/>
      <c r="M1990" s="92"/>
      <c r="N1990" s="92"/>
      <c r="O1990" s="92"/>
      <c r="P1990" s="92"/>
      <c r="Q1990" s="92"/>
      <c r="R1990" s="92"/>
      <c r="S1990" s="92"/>
      <c r="T1990" s="92"/>
      <c r="U1990" s="92"/>
    </row>
    <row r="1991" spans="1:21" ht="12.75">
      <c r="A1991" s="92"/>
      <c r="B1991" s="92"/>
      <c r="C1991" s="92"/>
      <c r="D1991" s="92"/>
      <c r="E1991" s="92"/>
      <c r="F1991" s="92"/>
      <c r="G1991" s="92"/>
      <c r="H1991" s="92"/>
      <c r="I1991" s="92"/>
      <c r="J1991" s="92"/>
      <c r="K1991" s="92"/>
      <c r="L1991" s="92"/>
      <c r="M1991" s="92"/>
      <c r="N1991" s="92"/>
      <c r="O1991" s="92"/>
      <c r="P1991" s="92"/>
      <c r="Q1991" s="92"/>
      <c r="R1991" s="92"/>
      <c r="S1991" s="92"/>
      <c r="T1991" s="92"/>
      <c r="U1991" s="92"/>
    </row>
    <row r="1992" spans="1:21" ht="12.75">
      <c r="A1992" s="92"/>
      <c r="B1992" s="92"/>
      <c r="C1992" s="92"/>
      <c r="D1992" s="92"/>
      <c r="E1992" s="92"/>
      <c r="F1992" s="92"/>
      <c r="G1992" s="92"/>
      <c r="H1992" s="92"/>
      <c r="I1992" s="92"/>
      <c r="J1992" s="92"/>
      <c r="K1992" s="92"/>
      <c r="L1992" s="92"/>
      <c r="M1992" s="92"/>
      <c r="N1992" s="92"/>
      <c r="O1992" s="92"/>
      <c r="P1992" s="92"/>
      <c r="Q1992" s="92"/>
      <c r="R1992" s="92"/>
      <c r="S1992" s="92"/>
      <c r="T1992" s="92"/>
      <c r="U1992" s="92"/>
    </row>
    <row r="1993" spans="1:21" ht="12.75">
      <c r="A1993" s="92"/>
      <c r="B1993" s="92"/>
      <c r="C1993" s="92"/>
      <c r="D1993" s="92"/>
      <c r="E1993" s="92"/>
      <c r="F1993" s="92"/>
      <c r="G1993" s="92"/>
      <c r="H1993" s="92"/>
      <c r="I1993" s="92"/>
      <c r="J1993" s="92"/>
      <c r="K1993" s="92"/>
      <c r="L1993" s="92"/>
      <c r="M1993" s="92"/>
      <c r="N1993" s="92"/>
      <c r="O1993" s="92"/>
      <c r="P1993" s="92"/>
      <c r="Q1993" s="92"/>
      <c r="R1993" s="92"/>
      <c r="S1993" s="92"/>
      <c r="T1993" s="92"/>
      <c r="U1993" s="92"/>
    </row>
    <row r="1994" spans="1:21" ht="12.75">
      <c r="A1994" s="92"/>
      <c r="B1994" s="92"/>
      <c r="C1994" s="92"/>
      <c r="D1994" s="92"/>
      <c r="E1994" s="92"/>
      <c r="F1994" s="92"/>
      <c r="G1994" s="92"/>
      <c r="H1994" s="92"/>
      <c r="I1994" s="92"/>
      <c r="J1994" s="92"/>
      <c r="K1994" s="92"/>
      <c r="L1994" s="92"/>
      <c r="M1994" s="92"/>
      <c r="N1994" s="92"/>
      <c r="O1994" s="92"/>
      <c r="P1994" s="92"/>
      <c r="Q1994" s="92"/>
      <c r="R1994" s="92"/>
      <c r="S1994" s="92"/>
      <c r="T1994" s="92"/>
      <c r="U1994" s="92"/>
    </row>
    <row r="1995" spans="1:21" ht="12.75">
      <c r="A1995" s="92"/>
      <c r="B1995" s="92"/>
      <c r="C1995" s="92"/>
      <c r="D1995" s="92"/>
      <c r="E1995" s="92"/>
      <c r="F1995" s="92"/>
      <c r="G1995" s="92"/>
      <c r="H1995" s="92"/>
      <c r="I1995" s="92"/>
      <c r="J1995" s="92"/>
      <c r="K1995" s="92"/>
      <c r="L1995" s="92"/>
      <c r="M1995" s="92"/>
      <c r="N1995" s="92"/>
      <c r="O1995" s="92"/>
      <c r="P1995" s="92"/>
      <c r="Q1995" s="92"/>
      <c r="R1995" s="92"/>
      <c r="S1995" s="92"/>
      <c r="T1995" s="92"/>
      <c r="U1995" s="92"/>
    </row>
    <row r="1996" spans="1:21" ht="12.75">
      <c r="A1996" s="92"/>
      <c r="B1996" s="92"/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  <c r="Q1996" s="92"/>
      <c r="R1996" s="92"/>
      <c r="S1996" s="92"/>
      <c r="T1996" s="92"/>
      <c r="U1996" s="92"/>
    </row>
    <row r="1997" spans="1:21" ht="12.75">
      <c r="A1997" s="92"/>
      <c r="B1997" s="92"/>
      <c r="C1997" s="92"/>
      <c r="D1997" s="92"/>
      <c r="E1997" s="92"/>
      <c r="F1997" s="92"/>
      <c r="G1997" s="92"/>
      <c r="H1997" s="92"/>
      <c r="I1997" s="92"/>
      <c r="J1997" s="92"/>
      <c r="K1997" s="92"/>
      <c r="L1997" s="92"/>
      <c r="M1997" s="92"/>
      <c r="N1997" s="92"/>
      <c r="O1997" s="92"/>
      <c r="P1997" s="92"/>
      <c r="Q1997" s="92"/>
      <c r="R1997" s="92"/>
      <c r="S1997" s="92"/>
      <c r="T1997" s="92"/>
      <c r="U1997" s="92"/>
    </row>
    <row r="1998" spans="1:21" ht="12.75">
      <c r="A1998" s="92"/>
      <c r="B1998" s="92"/>
      <c r="C1998" s="92"/>
      <c r="D1998" s="92"/>
      <c r="E1998" s="92"/>
      <c r="F1998" s="92"/>
      <c r="G1998" s="92"/>
      <c r="H1998" s="92"/>
      <c r="I1998" s="92"/>
      <c r="J1998" s="92"/>
      <c r="K1998" s="92"/>
      <c r="L1998" s="92"/>
      <c r="M1998" s="92"/>
      <c r="N1998" s="92"/>
      <c r="O1998" s="92"/>
      <c r="P1998" s="92"/>
      <c r="Q1998" s="92"/>
      <c r="R1998" s="92"/>
      <c r="S1998" s="92"/>
      <c r="T1998" s="92"/>
      <c r="U1998" s="92"/>
    </row>
    <row r="1999" spans="1:21" ht="12.75">
      <c r="A1999" s="92"/>
      <c r="B1999" s="92"/>
      <c r="C1999" s="92"/>
      <c r="D1999" s="92"/>
      <c r="E1999" s="92"/>
      <c r="F1999" s="92"/>
      <c r="G1999" s="92"/>
      <c r="H1999" s="92"/>
      <c r="I1999" s="92"/>
      <c r="J1999" s="92"/>
      <c r="K1999" s="92"/>
      <c r="L1999" s="92"/>
      <c r="M1999" s="92"/>
      <c r="N1999" s="92"/>
      <c r="O1999" s="92"/>
      <c r="P1999" s="92"/>
      <c r="Q1999" s="92"/>
      <c r="R1999" s="92"/>
      <c r="S1999" s="92"/>
      <c r="T1999" s="92"/>
      <c r="U1999" s="92"/>
    </row>
    <row r="2000" spans="1:21" ht="12.75">
      <c r="A2000" s="92"/>
      <c r="B2000" s="92"/>
      <c r="C2000" s="92"/>
      <c r="D2000" s="92"/>
      <c r="E2000" s="92"/>
      <c r="F2000" s="92"/>
      <c r="G2000" s="92"/>
      <c r="H2000" s="92"/>
      <c r="I2000" s="92"/>
      <c r="J2000" s="92"/>
      <c r="K2000" s="92"/>
      <c r="L2000" s="92"/>
      <c r="M2000" s="92"/>
      <c r="N2000" s="92"/>
      <c r="O2000" s="92"/>
      <c r="P2000" s="92"/>
      <c r="Q2000" s="92"/>
      <c r="R2000" s="92"/>
      <c r="S2000" s="92"/>
      <c r="T2000" s="92"/>
      <c r="U2000" s="92"/>
    </row>
    <row r="2001" spans="1:21" ht="12.75">
      <c r="A2001" s="92"/>
      <c r="B2001" s="92"/>
      <c r="C2001" s="92"/>
      <c r="D2001" s="92"/>
      <c r="E2001" s="92"/>
      <c r="F2001" s="92"/>
      <c r="G2001" s="92"/>
      <c r="H2001" s="92"/>
      <c r="I2001" s="92"/>
      <c r="J2001" s="92"/>
      <c r="K2001" s="92"/>
      <c r="L2001" s="92"/>
      <c r="M2001" s="92"/>
      <c r="N2001" s="92"/>
      <c r="O2001" s="92"/>
      <c r="P2001" s="92"/>
      <c r="Q2001" s="92"/>
      <c r="R2001" s="92"/>
      <c r="S2001" s="92"/>
      <c r="T2001" s="92"/>
      <c r="U2001" s="92"/>
    </row>
    <row r="2002" spans="1:21" ht="12.75">
      <c r="A2002" s="92"/>
      <c r="B2002" s="92"/>
      <c r="C2002" s="92"/>
      <c r="D2002" s="92"/>
      <c r="E2002" s="92"/>
      <c r="F2002" s="92"/>
      <c r="G2002" s="92"/>
      <c r="H2002" s="92"/>
      <c r="I2002" s="92"/>
      <c r="J2002" s="92"/>
      <c r="K2002" s="92"/>
      <c r="L2002" s="92"/>
      <c r="M2002" s="92"/>
      <c r="N2002" s="92"/>
      <c r="O2002" s="92"/>
      <c r="P2002" s="92"/>
      <c r="Q2002" s="92"/>
      <c r="R2002" s="92"/>
      <c r="S2002" s="92"/>
      <c r="T2002" s="92"/>
      <c r="U2002" s="92"/>
    </row>
    <row r="2003" spans="1:21" ht="12.75">
      <c r="A2003" s="92"/>
      <c r="B2003" s="92"/>
      <c r="C2003" s="92"/>
      <c r="D2003" s="92"/>
      <c r="E2003" s="92"/>
      <c r="F2003" s="92"/>
      <c r="G2003" s="92"/>
      <c r="H2003" s="92"/>
      <c r="I2003" s="92"/>
      <c r="J2003" s="92"/>
      <c r="K2003" s="92"/>
      <c r="L2003" s="92"/>
      <c r="M2003" s="92"/>
      <c r="N2003" s="92"/>
      <c r="O2003" s="92"/>
      <c r="P2003" s="92"/>
      <c r="Q2003" s="92"/>
      <c r="R2003" s="92"/>
      <c r="S2003" s="92"/>
      <c r="T2003" s="92"/>
      <c r="U2003" s="92"/>
    </row>
    <row r="2004" spans="1:21" ht="12.75">
      <c r="A2004" s="92"/>
      <c r="B2004" s="92"/>
      <c r="C2004" s="92"/>
      <c r="D2004" s="92"/>
      <c r="E2004" s="92"/>
      <c r="F2004" s="92"/>
      <c r="G2004" s="92"/>
      <c r="H2004" s="92"/>
      <c r="I2004" s="92"/>
      <c r="J2004" s="92"/>
      <c r="K2004" s="92"/>
      <c r="L2004" s="92"/>
      <c r="M2004" s="92"/>
      <c r="N2004" s="92"/>
      <c r="O2004" s="92"/>
      <c r="P2004" s="92"/>
      <c r="Q2004" s="92"/>
      <c r="R2004" s="92"/>
      <c r="S2004" s="92"/>
      <c r="T2004" s="92"/>
      <c r="U2004" s="92"/>
    </row>
    <row r="2005" spans="1:21" ht="12.75">
      <c r="A2005" s="92"/>
      <c r="B2005" s="92"/>
      <c r="C2005" s="92"/>
      <c r="D2005" s="92"/>
      <c r="E2005" s="92"/>
      <c r="F2005" s="92"/>
      <c r="G2005" s="92"/>
      <c r="H2005" s="92"/>
      <c r="I2005" s="92"/>
      <c r="J2005" s="92"/>
      <c r="K2005" s="92"/>
      <c r="L2005" s="92"/>
      <c r="M2005" s="92"/>
      <c r="N2005" s="92"/>
      <c r="O2005" s="92"/>
      <c r="P2005" s="92"/>
      <c r="Q2005" s="92"/>
      <c r="R2005" s="92"/>
      <c r="S2005" s="92"/>
      <c r="T2005" s="92"/>
      <c r="U2005" s="92"/>
    </row>
    <row r="2006" spans="1:21" ht="12.75">
      <c r="A2006" s="92"/>
      <c r="B2006" s="92"/>
      <c r="C2006" s="92"/>
      <c r="D2006" s="92"/>
      <c r="E2006" s="92"/>
      <c r="F2006" s="92"/>
      <c r="G2006" s="92"/>
      <c r="H2006" s="92"/>
      <c r="I2006" s="92"/>
      <c r="J2006" s="92"/>
      <c r="K2006" s="92"/>
      <c r="L2006" s="92"/>
      <c r="M2006" s="92"/>
      <c r="N2006" s="92"/>
      <c r="O2006" s="92"/>
      <c r="P2006" s="92"/>
      <c r="Q2006" s="92"/>
      <c r="R2006" s="92"/>
      <c r="S2006" s="92"/>
      <c r="T2006" s="92"/>
      <c r="U2006" s="92"/>
    </row>
    <row r="2007" spans="1:21" ht="12.75">
      <c r="A2007" s="92"/>
      <c r="B2007" s="92"/>
      <c r="C2007" s="92"/>
      <c r="D2007" s="92"/>
      <c r="E2007" s="92"/>
      <c r="F2007" s="92"/>
      <c r="G2007" s="92"/>
      <c r="H2007" s="92"/>
      <c r="I2007" s="92"/>
      <c r="J2007" s="92"/>
      <c r="K2007" s="92"/>
      <c r="L2007" s="92"/>
      <c r="M2007" s="92"/>
      <c r="N2007" s="92"/>
      <c r="O2007" s="92"/>
      <c r="P2007" s="92"/>
      <c r="Q2007" s="92"/>
      <c r="R2007" s="92"/>
      <c r="S2007" s="92"/>
      <c r="T2007" s="92"/>
      <c r="U2007" s="92"/>
    </row>
    <row r="2008" spans="1:21" ht="12.75">
      <c r="A2008" s="92"/>
      <c r="B2008" s="92"/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  <c r="Q2008" s="92"/>
      <c r="R2008" s="92"/>
      <c r="S2008" s="92"/>
      <c r="T2008" s="92"/>
      <c r="U2008" s="92"/>
    </row>
    <row r="2009" spans="1:21" ht="12.75">
      <c r="A2009" s="92"/>
      <c r="B2009" s="92"/>
      <c r="C2009" s="92"/>
      <c r="D2009" s="92"/>
      <c r="E2009" s="92"/>
      <c r="F2009" s="92"/>
      <c r="G2009" s="92"/>
      <c r="H2009" s="92"/>
      <c r="I2009" s="92"/>
      <c r="J2009" s="92"/>
      <c r="K2009" s="92"/>
      <c r="L2009" s="92"/>
      <c r="M2009" s="92"/>
      <c r="N2009" s="92"/>
      <c r="O2009" s="92"/>
      <c r="P2009" s="92"/>
      <c r="Q2009" s="92"/>
      <c r="R2009" s="92"/>
      <c r="S2009" s="92"/>
      <c r="T2009" s="92"/>
      <c r="U2009" s="92"/>
    </row>
    <row r="2010" spans="1:21" ht="12.75">
      <c r="A2010" s="92"/>
      <c r="B2010" s="92"/>
      <c r="C2010" s="92"/>
      <c r="D2010" s="92"/>
      <c r="E2010" s="92"/>
      <c r="F2010" s="92"/>
      <c r="G2010" s="92"/>
      <c r="H2010" s="92"/>
      <c r="I2010" s="92"/>
      <c r="J2010" s="92"/>
      <c r="K2010" s="92"/>
      <c r="L2010" s="92"/>
      <c r="M2010" s="92"/>
      <c r="N2010" s="92"/>
      <c r="O2010" s="92"/>
      <c r="P2010" s="92"/>
      <c r="Q2010" s="92"/>
      <c r="R2010" s="92"/>
      <c r="S2010" s="92"/>
      <c r="T2010" s="92"/>
      <c r="U2010" s="92"/>
    </row>
    <row r="2011" spans="1:21" ht="12.75">
      <c r="A2011" s="92"/>
      <c r="B2011" s="92"/>
      <c r="C2011" s="92"/>
      <c r="D2011" s="92"/>
      <c r="E2011" s="92"/>
      <c r="F2011" s="92"/>
      <c r="G2011" s="92"/>
      <c r="H2011" s="92"/>
      <c r="I2011" s="92"/>
      <c r="J2011" s="92"/>
      <c r="K2011" s="92"/>
      <c r="L2011" s="92"/>
      <c r="M2011" s="92"/>
      <c r="N2011" s="92"/>
      <c r="O2011" s="92"/>
      <c r="P2011" s="92"/>
      <c r="Q2011" s="92"/>
      <c r="R2011" s="92"/>
      <c r="S2011" s="92"/>
      <c r="T2011" s="92"/>
      <c r="U2011" s="92"/>
    </row>
    <row r="2012" spans="1:21" ht="12.75">
      <c r="A2012" s="92"/>
      <c r="B2012" s="92"/>
      <c r="C2012" s="92"/>
      <c r="D2012" s="92"/>
      <c r="E2012" s="92"/>
      <c r="F2012" s="92"/>
      <c r="G2012" s="92"/>
      <c r="H2012" s="92"/>
      <c r="I2012" s="92"/>
      <c r="J2012" s="92"/>
      <c r="K2012" s="92"/>
      <c r="L2012" s="92"/>
      <c r="M2012" s="92"/>
      <c r="N2012" s="92"/>
      <c r="O2012" s="92"/>
      <c r="P2012" s="92"/>
      <c r="Q2012" s="92"/>
      <c r="R2012" s="92"/>
      <c r="S2012" s="92"/>
      <c r="T2012" s="92"/>
      <c r="U2012" s="92"/>
    </row>
    <row r="2013" spans="1:21" ht="12.75">
      <c r="A2013" s="92"/>
      <c r="B2013" s="92"/>
      <c r="C2013" s="92"/>
      <c r="D2013" s="92"/>
      <c r="E2013" s="92"/>
      <c r="F2013" s="92"/>
      <c r="G2013" s="92"/>
      <c r="H2013" s="92"/>
      <c r="I2013" s="92"/>
      <c r="J2013" s="92"/>
      <c r="K2013" s="92"/>
      <c r="L2013" s="92"/>
      <c r="M2013" s="92"/>
      <c r="N2013" s="92"/>
      <c r="O2013" s="92"/>
      <c r="P2013" s="92"/>
      <c r="Q2013" s="92"/>
      <c r="R2013" s="92"/>
      <c r="S2013" s="92"/>
      <c r="T2013" s="92"/>
      <c r="U2013" s="92"/>
    </row>
    <row r="2014" spans="1:21" ht="12.75">
      <c r="A2014" s="92"/>
      <c r="B2014" s="92"/>
      <c r="C2014" s="92"/>
      <c r="D2014" s="92"/>
      <c r="E2014" s="92"/>
      <c r="F2014" s="92"/>
      <c r="G2014" s="92"/>
      <c r="H2014" s="92"/>
      <c r="I2014" s="92"/>
      <c r="J2014" s="92"/>
      <c r="K2014" s="92"/>
      <c r="L2014" s="92"/>
      <c r="M2014" s="92"/>
      <c r="N2014" s="92"/>
      <c r="O2014" s="92"/>
      <c r="P2014" s="92"/>
      <c r="Q2014" s="92"/>
      <c r="R2014" s="92"/>
      <c r="S2014" s="92"/>
      <c r="T2014" s="92"/>
      <c r="U2014" s="92"/>
    </row>
    <row r="2015" spans="1:21" ht="12.75">
      <c r="A2015" s="92"/>
      <c r="B2015" s="92"/>
      <c r="C2015" s="92"/>
      <c r="D2015" s="92"/>
      <c r="E2015" s="92"/>
      <c r="F2015" s="92"/>
      <c r="G2015" s="92"/>
      <c r="H2015" s="92"/>
      <c r="I2015" s="92"/>
      <c r="J2015" s="92"/>
      <c r="K2015" s="92"/>
      <c r="L2015" s="92"/>
      <c r="M2015" s="92"/>
      <c r="N2015" s="92"/>
      <c r="O2015" s="92"/>
      <c r="P2015" s="92"/>
      <c r="Q2015" s="92"/>
      <c r="R2015" s="92"/>
      <c r="S2015" s="92"/>
      <c r="T2015" s="92"/>
      <c r="U2015" s="92"/>
    </row>
    <row r="2016" spans="1:21" ht="12.75">
      <c r="A2016" s="92"/>
      <c r="B2016" s="92"/>
      <c r="C2016" s="92"/>
      <c r="D2016" s="92"/>
      <c r="E2016" s="92"/>
      <c r="F2016" s="92"/>
      <c r="G2016" s="92"/>
      <c r="H2016" s="92"/>
      <c r="I2016" s="92"/>
      <c r="J2016" s="92"/>
      <c r="K2016" s="92"/>
      <c r="L2016" s="92"/>
      <c r="M2016" s="92"/>
      <c r="N2016" s="92"/>
      <c r="O2016" s="92"/>
      <c r="P2016" s="92"/>
      <c r="Q2016" s="92"/>
      <c r="R2016" s="92"/>
      <c r="S2016" s="92"/>
      <c r="T2016" s="92"/>
      <c r="U2016" s="92"/>
    </row>
    <row r="2017" spans="1:21" ht="12.75">
      <c r="A2017" s="92"/>
      <c r="B2017" s="92"/>
      <c r="C2017" s="92"/>
      <c r="D2017" s="92"/>
      <c r="E2017" s="92"/>
      <c r="F2017" s="92"/>
      <c r="G2017" s="92"/>
      <c r="H2017" s="92"/>
      <c r="I2017" s="92"/>
      <c r="J2017" s="92"/>
      <c r="K2017" s="92"/>
      <c r="L2017" s="92"/>
      <c r="M2017" s="92"/>
      <c r="N2017" s="92"/>
      <c r="O2017" s="92"/>
      <c r="P2017" s="92"/>
      <c r="Q2017" s="92"/>
      <c r="R2017" s="92"/>
      <c r="S2017" s="92"/>
      <c r="T2017" s="92"/>
      <c r="U2017" s="92"/>
    </row>
    <row r="2018" spans="1:21" ht="12.75">
      <c r="A2018" s="92"/>
      <c r="B2018" s="92"/>
      <c r="C2018" s="92"/>
      <c r="D2018" s="92"/>
      <c r="E2018" s="92"/>
      <c r="F2018" s="92"/>
      <c r="G2018" s="92"/>
      <c r="H2018" s="92"/>
      <c r="I2018" s="92"/>
      <c r="J2018" s="92"/>
      <c r="K2018" s="92"/>
      <c r="L2018" s="92"/>
      <c r="M2018" s="92"/>
      <c r="N2018" s="92"/>
      <c r="O2018" s="92"/>
      <c r="P2018" s="92"/>
      <c r="Q2018" s="92"/>
      <c r="R2018" s="92"/>
      <c r="S2018" s="92"/>
      <c r="T2018" s="92"/>
      <c r="U2018" s="92"/>
    </row>
    <row r="2019" spans="1:21" ht="12.75">
      <c r="A2019" s="92"/>
      <c r="B2019" s="92"/>
      <c r="C2019" s="92"/>
      <c r="D2019" s="92"/>
      <c r="E2019" s="92"/>
      <c r="F2019" s="92"/>
      <c r="G2019" s="92"/>
      <c r="H2019" s="92"/>
      <c r="I2019" s="92"/>
      <c r="J2019" s="92"/>
      <c r="K2019" s="92"/>
      <c r="L2019" s="92"/>
      <c r="M2019" s="92"/>
      <c r="N2019" s="92"/>
      <c r="O2019" s="92"/>
      <c r="P2019" s="92"/>
      <c r="Q2019" s="92"/>
      <c r="R2019" s="92"/>
      <c r="S2019" s="92"/>
      <c r="T2019" s="92"/>
      <c r="U2019" s="92"/>
    </row>
    <row r="2020" spans="1:21" ht="12.75">
      <c r="A2020" s="92"/>
      <c r="B2020" s="92"/>
      <c r="C2020" s="92"/>
      <c r="D2020" s="92"/>
      <c r="E2020" s="92"/>
      <c r="F2020" s="92"/>
      <c r="G2020" s="92"/>
      <c r="H2020" s="92"/>
      <c r="I2020" s="92"/>
      <c r="J2020" s="92"/>
      <c r="K2020" s="92"/>
      <c r="L2020" s="92"/>
      <c r="M2020" s="92"/>
      <c r="N2020" s="92"/>
      <c r="O2020" s="92"/>
      <c r="P2020" s="92"/>
      <c r="Q2020" s="92"/>
      <c r="R2020" s="92"/>
      <c r="S2020" s="92"/>
      <c r="T2020" s="92"/>
      <c r="U2020" s="92"/>
    </row>
    <row r="2021" spans="1:21" ht="12.75">
      <c r="A2021" s="92"/>
      <c r="B2021" s="92"/>
      <c r="C2021" s="92"/>
      <c r="D2021" s="92"/>
      <c r="E2021" s="92"/>
      <c r="F2021" s="92"/>
      <c r="G2021" s="92"/>
      <c r="H2021" s="92"/>
      <c r="I2021" s="92"/>
      <c r="J2021" s="92"/>
      <c r="K2021" s="92"/>
      <c r="L2021" s="92"/>
      <c r="M2021" s="92"/>
      <c r="N2021" s="92"/>
      <c r="O2021" s="92"/>
      <c r="P2021" s="92"/>
      <c r="Q2021" s="92"/>
      <c r="R2021" s="92"/>
      <c r="S2021" s="92"/>
      <c r="T2021" s="92"/>
      <c r="U2021" s="92"/>
    </row>
    <row r="2022" spans="1:21" ht="12.75">
      <c r="A2022" s="92"/>
      <c r="B2022" s="92"/>
      <c r="C2022" s="92"/>
      <c r="D2022" s="92"/>
      <c r="E2022" s="92"/>
      <c r="F2022" s="92"/>
      <c r="G2022" s="92"/>
      <c r="H2022" s="92"/>
      <c r="I2022" s="92"/>
      <c r="J2022" s="92"/>
      <c r="K2022" s="92"/>
      <c r="L2022" s="92"/>
      <c r="M2022" s="92"/>
      <c r="N2022" s="92"/>
      <c r="O2022" s="92"/>
      <c r="P2022" s="92"/>
      <c r="Q2022" s="92"/>
      <c r="R2022" s="92"/>
      <c r="S2022" s="92"/>
      <c r="T2022" s="92"/>
      <c r="U2022" s="92"/>
    </row>
    <row r="2023" spans="1:21" ht="12.75">
      <c r="A2023" s="92"/>
      <c r="B2023" s="92"/>
      <c r="C2023" s="92"/>
      <c r="D2023" s="92"/>
      <c r="E2023" s="92"/>
      <c r="F2023" s="92"/>
      <c r="G2023" s="92"/>
      <c r="H2023" s="92"/>
      <c r="I2023" s="92"/>
      <c r="J2023" s="92"/>
      <c r="K2023" s="92"/>
      <c r="L2023" s="92"/>
      <c r="M2023" s="92"/>
      <c r="N2023" s="92"/>
      <c r="O2023" s="92"/>
      <c r="P2023" s="92"/>
      <c r="Q2023" s="92"/>
      <c r="R2023" s="92"/>
      <c r="S2023" s="92"/>
      <c r="T2023" s="92"/>
      <c r="U2023" s="92"/>
    </row>
    <row r="2024" spans="1:21" ht="12.75">
      <c r="A2024" s="92"/>
      <c r="B2024" s="92"/>
      <c r="C2024" s="92"/>
      <c r="D2024" s="92"/>
      <c r="E2024" s="92"/>
      <c r="F2024" s="92"/>
      <c r="G2024" s="92"/>
      <c r="H2024" s="92"/>
      <c r="I2024" s="92"/>
      <c r="J2024" s="92"/>
      <c r="K2024" s="92"/>
      <c r="L2024" s="92"/>
      <c r="M2024" s="92"/>
      <c r="N2024" s="92"/>
      <c r="O2024" s="92"/>
      <c r="P2024" s="92"/>
      <c r="Q2024" s="92"/>
      <c r="R2024" s="92"/>
      <c r="S2024" s="92"/>
      <c r="T2024" s="92"/>
      <c r="U2024" s="92"/>
    </row>
    <row r="2025" spans="1:21" ht="12.75">
      <c r="A2025" s="92"/>
      <c r="B2025" s="92"/>
      <c r="C2025" s="92"/>
      <c r="D2025" s="92"/>
      <c r="E2025" s="92"/>
      <c r="F2025" s="92"/>
      <c r="G2025" s="92"/>
      <c r="H2025" s="92"/>
      <c r="I2025" s="92"/>
      <c r="J2025" s="92"/>
      <c r="K2025" s="92"/>
      <c r="L2025" s="92"/>
      <c r="M2025" s="92"/>
      <c r="N2025" s="92"/>
      <c r="O2025" s="92"/>
      <c r="P2025" s="92"/>
      <c r="Q2025" s="92"/>
      <c r="R2025" s="92"/>
      <c r="S2025" s="92"/>
      <c r="T2025" s="92"/>
      <c r="U2025" s="92"/>
    </row>
    <row r="2026" spans="1:21" ht="12.75">
      <c r="A2026" s="92"/>
      <c r="B2026" s="92"/>
      <c r="C2026" s="92"/>
      <c r="D2026" s="92"/>
      <c r="E2026" s="92"/>
      <c r="F2026" s="92"/>
      <c r="G2026" s="92"/>
      <c r="H2026" s="92"/>
      <c r="I2026" s="92"/>
      <c r="J2026" s="92"/>
      <c r="K2026" s="92"/>
      <c r="L2026" s="92"/>
      <c r="M2026" s="92"/>
      <c r="N2026" s="92"/>
      <c r="O2026" s="92"/>
      <c r="P2026" s="92"/>
      <c r="Q2026" s="92"/>
      <c r="R2026" s="92"/>
      <c r="S2026" s="92"/>
      <c r="T2026" s="92"/>
      <c r="U2026" s="92"/>
    </row>
    <row r="2027" spans="1:21" ht="12.75">
      <c r="A2027" s="92"/>
      <c r="B2027" s="92"/>
      <c r="C2027" s="92"/>
      <c r="D2027" s="92"/>
      <c r="E2027" s="92"/>
      <c r="F2027" s="92"/>
      <c r="G2027" s="92"/>
      <c r="H2027" s="92"/>
      <c r="I2027" s="92"/>
      <c r="J2027" s="92"/>
      <c r="K2027" s="92"/>
      <c r="L2027" s="92"/>
      <c r="M2027" s="92"/>
      <c r="N2027" s="92"/>
      <c r="O2027" s="92"/>
      <c r="P2027" s="92"/>
      <c r="Q2027" s="92"/>
      <c r="R2027" s="92"/>
      <c r="S2027" s="92"/>
      <c r="T2027" s="92"/>
      <c r="U2027" s="92"/>
    </row>
    <row r="2028" spans="1:21" ht="12.75">
      <c r="A2028" s="92"/>
      <c r="B2028" s="92"/>
      <c r="C2028" s="92"/>
      <c r="D2028" s="92"/>
      <c r="E2028" s="92"/>
      <c r="F2028" s="92"/>
      <c r="G2028" s="92"/>
      <c r="H2028" s="92"/>
      <c r="I2028" s="92"/>
      <c r="J2028" s="92"/>
      <c r="K2028" s="92"/>
      <c r="L2028" s="92"/>
      <c r="M2028" s="92"/>
      <c r="N2028" s="92"/>
      <c r="O2028" s="92"/>
      <c r="P2028" s="92"/>
      <c r="Q2028" s="92"/>
      <c r="R2028" s="92"/>
      <c r="S2028" s="92"/>
      <c r="T2028" s="92"/>
      <c r="U2028" s="92"/>
    </row>
    <row r="2029" spans="1:21" ht="12.75">
      <c r="A2029" s="92"/>
      <c r="B2029" s="92"/>
      <c r="C2029" s="92"/>
      <c r="D2029" s="92"/>
      <c r="E2029" s="92"/>
      <c r="F2029" s="92"/>
      <c r="G2029" s="92"/>
      <c r="H2029" s="92"/>
      <c r="I2029" s="92"/>
      <c r="J2029" s="92"/>
      <c r="K2029" s="92"/>
      <c r="L2029" s="92"/>
      <c r="M2029" s="92"/>
      <c r="N2029" s="92"/>
      <c r="O2029" s="92"/>
      <c r="P2029" s="92"/>
      <c r="Q2029" s="92"/>
      <c r="R2029" s="92"/>
      <c r="S2029" s="92"/>
      <c r="T2029" s="92"/>
      <c r="U2029" s="92"/>
    </row>
    <row r="2030" spans="1:21" ht="12.75">
      <c r="A2030" s="92"/>
      <c r="B2030" s="92"/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  <c r="Q2030" s="92"/>
      <c r="R2030" s="92"/>
      <c r="S2030" s="92"/>
      <c r="T2030" s="92"/>
      <c r="U2030" s="92"/>
    </row>
    <row r="2031" spans="1:21" ht="12.75">
      <c r="A2031" s="92"/>
      <c r="B2031" s="92"/>
      <c r="C2031" s="92"/>
      <c r="D2031" s="92"/>
      <c r="E2031" s="92"/>
      <c r="F2031" s="92"/>
      <c r="G2031" s="92"/>
      <c r="H2031" s="92"/>
      <c r="I2031" s="92"/>
      <c r="J2031" s="92"/>
      <c r="K2031" s="92"/>
      <c r="L2031" s="92"/>
      <c r="M2031" s="92"/>
      <c r="N2031" s="92"/>
      <c r="O2031" s="92"/>
      <c r="P2031" s="92"/>
      <c r="Q2031" s="92"/>
      <c r="R2031" s="92"/>
      <c r="S2031" s="92"/>
      <c r="T2031" s="92"/>
      <c r="U2031" s="92"/>
    </row>
    <row r="2032" spans="1:21" ht="12.75">
      <c r="A2032" s="92"/>
      <c r="B2032" s="92"/>
      <c r="C2032" s="92"/>
      <c r="D2032" s="92"/>
      <c r="E2032" s="92"/>
      <c r="F2032" s="92"/>
      <c r="G2032" s="92"/>
      <c r="H2032" s="92"/>
      <c r="I2032" s="92"/>
      <c r="J2032" s="92"/>
      <c r="K2032" s="92"/>
      <c r="L2032" s="92"/>
      <c r="M2032" s="92"/>
      <c r="N2032" s="92"/>
      <c r="O2032" s="92"/>
      <c r="P2032" s="92"/>
      <c r="Q2032" s="92"/>
      <c r="R2032" s="92"/>
      <c r="S2032" s="92"/>
      <c r="T2032" s="92"/>
      <c r="U2032" s="92"/>
    </row>
    <row r="2033" spans="1:21" ht="12.75">
      <c r="A2033" s="92"/>
      <c r="B2033" s="92"/>
      <c r="C2033" s="92"/>
      <c r="D2033" s="92"/>
      <c r="E2033" s="92"/>
      <c r="F2033" s="92"/>
      <c r="G2033" s="92"/>
      <c r="H2033" s="92"/>
      <c r="I2033" s="92"/>
      <c r="J2033" s="92"/>
      <c r="K2033" s="92"/>
      <c r="L2033" s="92"/>
      <c r="M2033" s="92"/>
      <c r="N2033" s="92"/>
      <c r="O2033" s="92"/>
      <c r="P2033" s="92"/>
      <c r="Q2033" s="92"/>
      <c r="R2033" s="92"/>
      <c r="S2033" s="92"/>
      <c r="T2033" s="92"/>
      <c r="U2033" s="92"/>
    </row>
    <row r="2034" spans="1:21" ht="12.75">
      <c r="A2034" s="92"/>
      <c r="B2034" s="92"/>
      <c r="C2034" s="92"/>
      <c r="D2034" s="92"/>
      <c r="E2034" s="92"/>
      <c r="F2034" s="92"/>
      <c r="G2034" s="92"/>
      <c r="H2034" s="92"/>
      <c r="I2034" s="92"/>
      <c r="J2034" s="92"/>
      <c r="K2034" s="92"/>
      <c r="L2034" s="92"/>
      <c r="M2034" s="92"/>
      <c r="N2034" s="92"/>
      <c r="O2034" s="92"/>
      <c r="P2034" s="92"/>
      <c r="Q2034" s="92"/>
      <c r="R2034" s="92"/>
      <c r="S2034" s="92"/>
      <c r="T2034" s="92"/>
      <c r="U2034" s="92"/>
    </row>
    <row r="2035" spans="1:21" ht="12.75">
      <c r="A2035" s="92"/>
      <c r="B2035" s="92"/>
      <c r="C2035" s="92"/>
      <c r="D2035" s="92"/>
      <c r="E2035" s="92"/>
      <c r="F2035" s="92"/>
      <c r="G2035" s="92"/>
      <c r="H2035" s="92"/>
      <c r="I2035" s="92"/>
      <c r="J2035" s="92"/>
      <c r="K2035" s="92"/>
      <c r="L2035" s="92"/>
      <c r="M2035" s="92"/>
      <c r="N2035" s="92"/>
      <c r="O2035" s="92"/>
      <c r="P2035" s="92"/>
      <c r="Q2035" s="92"/>
      <c r="R2035" s="92"/>
      <c r="S2035" s="92"/>
      <c r="T2035" s="92"/>
      <c r="U2035" s="92"/>
    </row>
    <row r="2036" spans="1:21" ht="12.75">
      <c r="A2036" s="92"/>
      <c r="B2036" s="92"/>
      <c r="C2036" s="92"/>
      <c r="D2036" s="92"/>
      <c r="E2036" s="92"/>
      <c r="F2036" s="92"/>
      <c r="G2036" s="92"/>
      <c r="H2036" s="92"/>
      <c r="I2036" s="92"/>
      <c r="J2036" s="92"/>
      <c r="K2036" s="92"/>
      <c r="L2036" s="92"/>
      <c r="M2036" s="92"/>
      <c r="N2036" s="92"/>
      <c r="O2036" s="92"/>
      <c r="P2036" s="92"/>
      <c r="Q2036" s="92"/>
      <c r="R2036" s="92"/>
      <c r="S2036" s="92"/>
      <c r="T2036" s="92"/>
      <c r="U2036" s="92"/>
    </row>
    <row r="2037" spans="1:21" ht="12.75">
      <c r="A2037" s="92"/>
      <c r="B2037" s="92"/>
      <c r="C2037" s="92"/>
      <c r="D2037" s="92"/>
      <c r="E2037" s="92"/>
      <c r="F2037" s="92"/>
      <c r="G2037" s="92"/>
      <c r="H2037" s="92"/>
      <c r="I2037" s="92"/>
      <c r="J2037" s="92"/>
      <c r="K2037" s="92"/>
      <c r="L2037" s="92"/>
      <c r="M2037" s="92"/>
      <c r="N2037" s="92"/>
      <c r="O2037" s="92"/>
      <c r="P2037" s="92"/>
      <c r="Q2037" s="92"/>
      <c r="R2037" s="92"/>
      <c r="S2037" s="92"/>
      <c r="T2037" s="92"/>
      <c r="U2037" s="92"/>
    </row>
    <row r="2038" spans="1:21" ht="12.75">
      <c r="A2038" s="92"/>
      <c r="B2038" s="92"/>
      <c r="C2038" s="92"/>
      <c r="D2038" s="92"/>
      <c r="E2038" s="92"/>
      <c r="F2038" s="92"/>
      <c r="G2038" s="92"/>
      <c r="H2038" s="92"/>
      <c r="I2038" s="92"/>
      <c r="J2038" s="92"/>
      <c r="K2038" s="92"/>
      <c r="L2038" s="92"/>
      <c r="M2038" s="92"/>
      <c r="N2038" s="92"/>
      <c r="O2038" s="92"/>
      <c r="P2038" s="92"/>
      <c r="Q2038" s="92"/>
      <c r="R2038" s="92"/>
      <c r="S2038" s="92"/>
      <c r="T2038" s="92"/>
      <c r="U2038" s="92"/>
    </row>
    <row r="2039" spans="1:21" ht="12.75">
      <c r="A2039" s="92"/>
      <c r="B2039" s="92"/>
      <c r="C2039" s="92"/>
      <c r="D2039" s="92"/>
      <c r="E2039" s="92"/>
      <c r="F2039" s="92"/>
      <c r="G2039" s="92"/>
      <c r="H2039" s="92"/>
      <c r="I2039" s="92"/>
      <c r="J2039" s="92"/>
      <c r="K2039" s="92"/>
      <c r="L2039" s="92"/>
      <c r="M2039" s="92"/>
      <c r="N2039" s="92"/>
      <c r="O2039" s="92"/>
      <c r="P2039" s="92"/>
      <c r="Q2039" s="92"/>
      <c r="R2039" s="92"/>
      <c r="S2039" s="92"/>
      <c r="T2039" s="92"/>
      <c r="U2039" s="92"/>
    </row>
    <row r="2040" spans="1:21" ht="12.75">
      <c r="A2040" s="92"/>
      <c r="B2040" s="92"/>
      <c r="C2040" s="92"/>
      <c r="D2040" s="92"/>
      <c r="E2040" s="92"/>
      <c r="F2040" s="92"/>
      <c r="G2040" s="92"/>
      <c r="H2040" s="92"/>
      <c r="I2040" s="92"/>
      <c r="J2040" s="92"/>
      <c r="K2040" s="92"/>
      <c r="L2040" s="92"/>
      <c r="M2040" s="92"/>
      <c r="N2040" s="92"/>
      <c r="O2040" s="92"/>
      <c r="P2040" s="92"/>
      <c r="Q2040" s="92"/>
      <c r="R2040" s="92"/>
      <c r="S2040" s="92"/>
      <c r="T2040" s="92"/>
      <c r="U2040" s="92"/>
    </row>
    <row r="2041" spans="1:21" ht="12.75">
      <c r="A2041" s="92"/>
      <c r="B2041" s="92"/>
      <c r="C2041" s="92"/>
      <c r="D2041" s="92"/>
      <c r="E2041" s="92"/>
      <c r="F2041" s="92"/>
      <c r="G2041" s="92"/>
      <c r="H2041" s="92"/>
      <c r="I2041" s="92"/>
      <c r="J2041" s="92"/>
      <c r="K2041" s="92"/>
      <c r="L2041" s="92"/>
      <c r="M2041" s="92"/>
      <c r="N2041" s="92"/>
      <c r="O2041" s="92"/>
      <c r="P2041" s="92"/>
      <c r="Q2041" s="92"/>
      <c r="R2041" s="92"/>
      <c r="S2041" s="92"/>
      <c r="T2041" s="92"/>
      <c r="U2041" s="92"/>
    </row>
    <row r="2042" spans="1:21" ht="12.75">
      <c r="A2042" s="92"/>
      <c r="B2042" s="92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  <c r="Q2042" s="92"/>
      <c r="R2042" s="92"/>
      <c r="S2042" s="92"/>
      <c r="T2042" s="92"/>
      <c r="U2042" s="92"/>
    </row>
    <row r="2043" spans="1:21" ht="12.75">
      <c r="A2043" s="92"/>
      <c r="B2043" s="92"/>
      <c r="C2043" s="92"/>
      <c r="D2043" s="92"/>
      <c r="E2043" s="92"/>
      <c r="F2043" s="92"/>
      <c r="G2043" s="92"/>
      <c r="H2043" s="92"/>
      <c r="I2043" s="92"/>
      <c r="J2043" s="92"/>
      <c r="K2043" s="92"/>
      <c r="L2043" s="92"/>
      <c r="M2043" s="92"/>
      <c r="N2043" s="92"/>
      <c r="O2043" s="92"/>
      <c r="P2043" s="92"/>
      <c r="Q2043" s="92"/>
      <c r="R2043" s="92"/>
      <c r="S2043" s="92"/>
      <c r="T2043" s="92"/>
      <c r="U2043" s="92"/>
    </row>
    <row r="2044" spans="1:21" ht="12.75">
      <c r="A2044" s="92"/>
      <c r="B2044" s="92"/>
      <c r="C2044" s="92"/>
      <c r="D2044" s="92"/>
      <c r="E2044" s="92"/>
      <c r="F2044" s="92"/>
      <c r="G2044" s="92"/>
      <c r="H2044" s="92"/>
      <c r="I2044" s="92"/>
      <c r="J2044" s="92"/>
      <c r="K2044" s="92"/>
      <c r="L2044" s="92"/>
      <c r="M2044" s="92"/>
      <c r="N2044" s="92"/>
      <c r="O2044" s="92"/>
      <c r="P2044" s="92"/>
      <c r="Q2044" s="92"/>
      <c r="R2044" s="92"/>
      <c r="S2044" s="92"/>
      <c r="T2044" s="92"/>
      <c r="U2044" s="92"/>
    </row>
    <row r="2045" spans="1:21" ht="12.75">
      <c r="A2045" s="92"/>
      <c r="B2045" s="92"/>
      <c r="C2045" s="92"/>
      <c r="D2045" s="92"/>
      <c r="E2045" s="92"/>
      <c r="F2045" s="92"/>
      <c r="G2045" s="92"/>
      <c r="H2045" s="92"/>
      <c r="I2045" s="92"/>
      <c r="J2045" s="92"/>
      <c r="K2045" s="92"/>
      <c r="L2045" s="92"/>
      <c r="M2045" s="92"/>
      <c r="N2045" s="92"/>
      <c r="O2045" s="92"/>
      <c r="P2045" s="92"/>
      <c r="Q2045" s="92"/>
      <c r="R2045" s="92"/>
      <c r="S2045" s="92"/>
      <c r="T2045" s="92"/>
      <c r="U2045" s="92"/>
    </row>
    <row r="2046" spans="1:21" ht="12.75">
      <c r="A2046" s="92"/>
      <c r="B2046" s="92"/>
      <c r="C2046" s="92"/>
      <c r="D2046" s="92"/>
      <c r="E2046" s="92"/>
      <c r="F2046" s="92"/>
      <c r="G2046" s="92"/>
      <c r="H2046" s="92"/>
      <c r="I2046" s="92"/>
      <c r="J2046" s="92"/>
      <c r="K2046" s="92"/>
      <c r="L2046" s="92"/>
      <c r="M2046" s="92"/>
      <c r="N2046" s="92"/>
      <c r="O2046" s="92"/>
      <c r="P2046" s="92"/>
      <c r="Q2046" s="92"/>
      <c r="R2046" s="92"/>
      <c r="S2046" s="92"/>
      <c r="T2046" s="92"/>
      <c r="U2046" s="92"/>
    </row>
    <row r="2047" spans="1:21" ht="12.75">
      <c r="A2047" s="92"/>
      <c r="B2047" s="92"/>
      <c r="C2047" s="92"/>
      <c r="D2047" s="92"/>
      <c r="E2047" s="92"/>
      <c r="F2047" s="92"/>
      <c r="G2047" s="92"/>
      <c r="H2047" s="92"/>
      <c r="I2047" s="92"/>
      <c r="J2047" s="92"/>
      <c r="K2047" s="92"/>
      <c r="L2047" s="92"/>
      <c r="M2047" s="92"/>
      <c r="N2047" s="92"/>
      <c r="O2047" s="92"/>
      <c r="P2047" s="92"/>
      <c r="Q2047" s="92"/>
      <c r="R2047" s="92"/>
      <c r="S2047" s="92"/>
      <c r="T2047" s="92"/>
      <c r="U2047" s="92"/>
    </row>
    <row r="2048" spans="1:21" ht="12.75">
      <c r="A2048" s="92"/>
      <c r="B2048" s="92"/>
      <c r="C2048" s="92"/>
      <c r="D2048" s="92"/>
      <c r="E2048" s="92"/>
      <c r="F2048" s="92"/>
      <c r="G2048" s="92"/>
      <c r="H2048" s="92"/>
      <c r="I2048" s="92"/>
      <c r="J2048" s="92"/>
      <c r="K2048" s="92"/>
      <c r="L2048" s="92"/>
      <c r="M2048" s="92"/>
      <c r="N2048" s="92"/>
      <c r="O2048" s="92"/>
      <c r="P2048" s="92"/>
      <c r="Q2048" s="92"/>
      <c r="R2048" s="92"/>
      <c r="S2048" s="92"/>
      <c r="T2048" s="92"/>
      <c r="U2048" s="92"/>
    </row>
    <row r="2049" spans="1:21" ht="12.75">
      <c r="A2049" s="92"/>
      <c r="B2049" s="92"/>
      <c r="C2049" s="92"/>
      <c r="D2049" s="92"/>
      <c r="E2049" s="92"/>
      <c r="F2049" s="92"/>
      <c r="G2049" s="92"/>
      <c r="H2049" s="92"/>
      <c r="I2049" s="92"/>
      <c r="J2049" s="92"/>
      <c r="K2049" s="92"/>
      <c r="L2049" s="92"/>
      <c r="M2049" s="92"/>
      <c r="N2049" s="92"/>
      <c r="O2049" s="92"/>
      <c r="P2049" s="92"/>
      <c r="Q2049" s="92"/>
      <c r="R2049" s="92"/>
      <c r="S2049" s="92"/>
      <c r="T2049" s="92"/>
      <c r="U2049" s="92"/>
    </row>
    <row r="2050" spans="1:21" ht="12.75">
      <c r="A2050" s="92"/>
      <c r="B2050" s="92"/>
      <c r="C2050" s="92"/>
      <c r="D2050" s="92"/>
      <c r="E2050" s="92"/>
      <c r="F2050" s="92"/>
      <c r="G2050" s="92"/>
      <c r="H2050" s="92"/>
      <c r="I2050" s="92"/>
      <c r="J2050" s="92"/>
      <c r="K2050" s="92"/>
      <c r="L2050" s="92"/>
      <c r="M2050" s="92"/>
      <c r="N2050" s="92"/>
      <c r="O2050" s="92"/>
      <c r="P2050" s="92"/>
      <c r="Q2050" s="92"/>
      <c r="R2050" s="92"/>
      <c r="S2050" s="92"/>
      <c r="T2050" s="92"/>
      <c r="U2050" s="92"/>
    </row>
    <row r="2051" spans="1:21" ht="12.75">
      <c r="A2051" s="92"/>
      <c r="B2051" s="92"/>
      <c r="C2051" s="92"/>
      <c r="D2051" s="92"/>
      <c r="E2051" s="92"/>
      <c r="F2051" s="92"/>
      <c r="G2051" s="92"/>
      <c r="H2051" s="92"/>
      <c r="I2051" s="92"/>
      <c r="J2051" s="92"/>
      <c r="K2051" s="92"/>
      <c r="L2051" s="92"/>
      <c r="M2051" s="92"/>
      <c r="N2051" s="92"/>
      <c r="O2051" s="92"/>
      <c r="P2051" s="92"/>
      <c r="Q2051" s="92"/>
      <c r="R2051" s="92"/>
      <c r="S2051" s="92"/>
      <c r="T2051" s="92"/>
      <c r="U2051" s="92"/>
    </row>
    <row r="2052" spans="1:21" ht="12.75">
      <c r="A2052" s="92"/>
      <c r="B2052" s="92"/>
      <c r="C2052" s="92"/>
      <c r="D2052" s="92"/>
      <c r="E2052" s="92"/>
      <c r="F2052" s="92"/>
      <c r="G2052" s="92"/>
      <c r="H2052" s="92"/>
      <c r="I2052" s="92"/>
      <c r="J2052" s="92"/>
      <c r="K2052" s="92"/>
      <c r="L2052" s="92"/>
      <c r="M2052" s="92"/>
      <c r="N2052" s="92"/>
      <c r="O2052" s="92"/>
      <c r="P2052" s="92"/>
      <c r="Q2052" s="92"/>
      <c r="R2052" s="92"/>
      <c r="S2052" s="92"/>
      <c r="T2052" s="92"/>
      <c r="U2052" s="92"/>
    </row>
    <row r="2053" spans="1:21" ht="12.75">
      <c r="A2053" s="92"/>
      <c r="B2053" s="92"/>
      <c r="C2053" s="92"/>
      <c r="D2053" s="92"/>
      <c r="E2053" s="92"/>
      <c r="F2053" s="92"/>
      <c r="G2053" s="92"/>
      <c r="H2053" s="92"/>
      <c r="I2053" s="92"/>
      <c r="J2053" s="92"/>
      <c r="K2053" s="92"/>
      <c r="L2053" s="92"/>
      <c r="M2053" s="92"/>
      <c r="N2053" s="92"/>
      <c r="O2053" s="92"/>
      <c r="P2053" s="92"/>
      <c r="Q2053" s="92"/>
      <c r="R2053" s="92"/>
      <c r="S2053" s="92"/>
      <c r="T2053" s="92"/>
      <c r="U2053" s="92"/>
    </row>
    <row r="2054" spans="1:21" ht="12.75">
      <c r="A2054" s="92"/>
      <c r="B2054" s="92"/>
      <c r="C2054" s="92"/>
      <c r="D2054" s="92"/>
      <c r="E2054" s="92"/>
      <c r="F2054" s="92"/>
      <c r="G2054" s="92"/>
      <c r="H2054" s="92"/>
      <c r="I2054" s="92"/>
      <c r="J2054" s="92"/>
      <c r="K2054" s="92"/>
      <c r="L2054" s="92"/>
      <c r="M2054" s="92"/>
      <c r="N2054" s="92"/>
      <c r="O2054" s="92"/>
      <c r="P2054" s="92"/>
      <c r="Q2054" s="92"/>
      <c r="R2054" s="92"/>
      <c r="S2054" s="92"/>
      <c r="T2054" s="92"/>
      <c r="U2054" s="92"/>
    </row>
    <row r="2055" spans="1:21" ht="12.75">
      <c r="A2055" s="92"/>
      <c r="B2055" s="92"/>
      <c r="C2055" s="92"/>
      <c r="D2055" s="92"/>
      <c r="E2055" s="92"/>
      <c r="F2055" s="92"/>
      <c r="G2055" s="92"/>
      <c r="H2055" s="92"/>
      <c r="I2055" s="92"/>
      <c r="J2055" s="92"/>
      <c r="K2055" s="92"/>
      <c r="L2055" s="92"/>
      <c r="M2055" s="92"/>
      <c r="N2055" s="92"/>
      <c r="O2055" s="92"/>
      <c r="P2055" s="92"/>
      <c r="Q2055" s="92"/>
      <c r="R2055" s="92"/>
      <c r="S2055" s="92"/>
      <c r="T2055" s="92"/>
      <c r="U2055" s="92"/>
    </row>
    <row r="2056" spans="1:21" ht="12.75">
      <c r="A2056" s="92"/>
      <c r="B2056" s="92"/>
      <c r="C2056" s="92"/>
      <c r="D2056" s="92"/>
      <c r="E2056" s="92"/>
      <c r="F2056" s="92"/>
      <c r="G2056" s="92"/>
      <c r="H2056" s="92"/>
      <c r="I2056" s="92"/>
      <c r="J2056" s="92"/>
      <c r="K2056" s="92"/>
      <c r="L2056" s="92"/>
      <c r="M2056" s="92"/>
      <c r="N2056" s="92"/>
      <c r="O2056" s="92"/>
      <c r="P2056" s="92"/>
      <c r="Q2056" s="92"/>
      <c r="R2056" s="92"/>
      <c r="S2056" s="92"/>
      <c r="T2056" s="92"/>
      <c r="U2056" s="92"/>
    </row>
    <row r="2057" spans="1:21" ht="12.75">
      <c r="A2057" s="92"/>
      <c r="B2057" s="92"/>
      <c r="C2057" s="92"/>
      <c r="D2057" s="92"/>
      <c r="E2057" s="92"/>
      <c r="F2057" s="92"/>
      <c r="G2057" s="92"/>
      <c r="H2057" s="92"/>
      <c r="I2057" s="92"/>
      <c r="J2057" s="92"/>
      <c r="K2057" s="92"/>
      <c r="L2057" s="92"/>
      <c r="M2057" s="92"/>
      <c r="N2057" s="92"/>
      <c r="O2057" s="92"/>
      <c r="P2057" s="92"/>
      <c r="Q2057" s="92"/>
      <c r="R2057" s="92"/>
      <c r="S2057" s="92"/>
      <c r="T2057" s="92"/>
      <c r="U2057" s="92"/>
    </row>
    <row r="2058" spans="1:21" ht="12.75">
      <c r="A2058" s="92"/>
      <c r="B2058" s="92"/>
      <c r="C2058" s="92"/>
      <c r="D2058" s="92"/>
      <c r="E2058" s="92"/>
      <c r="F2058" s="92"/>
      <c r="G2058" s="92"/>
      <c r="H2058" s="92"/>
      <c r="I2058" s="92"/>
      <c r="J2058" s="92"/>
      <c r="K2058" s="92"/>
      <c r="L2058" s="92"/>
      <c r="M2058" s="92"/>
      <c r="N2058" s="92"/>
      <c r="O2058" s="92"/>
      <c r="P2058" s="92"/>
      <c r="Q2058" s="92"/>
      <c r="R2058" s="92"/>
      <c r="S2058" s="92"/>
      <c r="T2058" s="92"/>
      <c r="U2058" s="92"/>
    </row>
    <row r="2059" spans="1:21" ht="12.75">
      <c r="A2059" s="92"/>
      <c r="B2059" s="92"/>
      <c r="C2059" s="92"/>
      <c r="D2059" s="92"/>
      <c r="E2059" s="92"/>
      <c r="F2059" s="92"/>
      <c r="G2059" s="92"/>
      <c r="H2059" s="92"/>
      <c r="I2059" s="92"/>
      <c r="J2059" s="92"/>
      <c r="K2059" s="92"/>
      <c r="L2059" s="92"/>
      <c r="M2059" s="92"/>
      <c r="N2059" s="92"/>
      <c r="O2059" s="92"/>
      <c r="P2059" s="92"/>
      <c r="Q2059" s="92"/>
      <c r="R2059" s="92"/>
      <c r="S2059" s="92"/>
      <c r="T2059" s="92"/>
      <c r="U2059" s="92"/>
    </row>
    <row r="2060" spans="1:21" ht="12.75">
      <c r="A2060" s="92"/>
      <c r="B2060" s="92"/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  <c r="Q2060" s="92"/>
      <c r="R2060" s="92"/>
      <c r="S2060" s="92"/>
      <c r="T2060" s="92"/>
      <c r="U2060" s="92"/>
    </row>
    <row r="2061" spans="1:21" ht="12.75">
      <c r="A2061" s="92"/>
      <c r="B2061" s="92"/>
      <c r="C2061" s="92"/>
      <c r="D2061" s="92"/>
      <c r="E2061" s="92"/>
      <c r="F2061" s="92"/>
      <c r="G2061" s="92"/>
      <c r="H2061" s="92"/>
      <c r="I2061" s="92"/>
      <c r="J2061" s="92"/>
      <c r="K2061" s="92"/>
      <c r="L2061" s="92"/>
      <c r="M2061" s="92"/>
      <c r="N2061" s="92"/>
      <c r="O2061" s="92"/>
      <c r="P2061" s="92"/>
      <c r="Q2061" s="92"/>
      <c r="R2061" s="92"/>
      <c r="S2061" s="92"/>
      <c r="T2061" s="92"/>
      <c r="U2061" s="92"/>
    </row>
    <row r="2062" spans="1:21" ht="12.75">
      <c r="A2062" s="92"/>
      <c r="B2062" s="92"/>
      <c r="C2062" s="92"/>
      <c r="D2062" s="92"/>
      <c r="E2062" s="92"/>
      <c r="F2062" s="92"/>
      <c r="G2062" s="92"/>
      <c r="H2062" s="92"/>
      <c r="I2062" s="92"/>
      <c r="J2062" s="92"/>
      <c r="K2062" s="92"/>
      <c r="L2062" s="92"/>
      <c r="M2062" s="92"/>
      <c r="N2062" s="92"/>
      <c r="O2062" s="92"/>
      <c r="P2062" s="92"/>
      <c r="Q2062" s="92"/>
      <c r="R2062" s="92"/>
      <c r="S2062" s="92"/>
      <c r="T2062" s="92"/>
      <c r="U2062" s="92"/>
    </row>
    <row r="2063" spans="1:21" ht="12.75">
      <c r="A2063" s="92"/>
      <c r="B2063" s="92"/>
      <c r="C2063" s="92"/>
      <c r="D2063" s="92"/>
      <c r="E2063" s="92"/>
      <c r="F2063" s="92"/>
      <c r="G2063" s="92"/>
      <c r="H2063" s="92"/>
      <c r="I2063" s="92"/>
      <c r="J2063" s="92"/>
      <c r="K2063" s="92"/>
      <c r="L2063" s="92"/>
      <c r="M2063" s="92"/>
      <c r="N2063" s="92"/>
      <c r="O2063" s="92"/>
      <c r="P2063" s="92"/>
      <c r="Q2063" s="92"/>
      <c r="R2063" s="92"/>
      <c r="S2063" s="92"/>
      <c r="T2063" s="92"/>
      <c r="U2063" s="92"/>
    </row>
    <row r="2064" spans="1:21" ht="12.75">
      <c r="A2064" s="92"/>
      <c r="B2064" s="92"/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  <c r="Q2064" s="92"/>
      <c r="R2064" s="92"/>
      <c r="S2064" s="92"/>
      <c r="T2064" s="92"/>
      <c r="U2064" s="92"/>
    </row>
    <row r="2065" spans="1:21" ht="12.75">
      <c r="A2065" s="92"/>
      <c r="B2065" s="92"/>
      <c r="C2065" s="92"/>
      <c r="D2065" s="92"/>
      <c r="E2065" s="92"/>
      <c r="F2065" s="92"/>
      <c r="G2065" s="92"/>
      <c r="H2065" s="92"/>
      <c r="I2065" s="92"/>
      <c r="J2065" s="92"/>
      <c r="K2065" s="92"/>
      <c r="L2065" s="92"/>
      <c r="M2065" s="92"/>
      <c r="N2065" s="92"/>
      <c r="O2065" s="92"/>
      <c r="P2065" s="92"/>
      <c r="Q2065" s="92"/>
      <c r="R2065" s="92"/>
      <c r="S2065" s="92"/>
      <c r="T2065" s="92"/>
      <c r="U2065" s="92"/>
    </row>
    <row r="2066" spans="1:21" ht="12.75">
      <c r="A2066" s="92"/>
      <c r="B2066" s="92"/>
      <c r="C2066" s="92"/>
      <c r="D2066" s="92"/>
      <c r="E2066" s="92"/>
      <c r="F2066" s="92"/>
      <c r="G2066" s="92"/>
      <c r="H2066" s="92"/>
      <c r="I2066" s="92"/>
      <c r="J2066" s="92"/>
      <c r="K2066" s="92"/>
      <c r="L2066" s="92"/>
      <c r="M2066" s="92"/>
      <c r="N2066" s="92"/>
      <c r="O2066" s="92"/>
      <c r="P2066" s="92"/>
      <c r="Q2066" s="92"/>
      <c r="R2066" s="92"/>
      <c r="S2066" s="92"/>
      <c r="T2066" s="92"/>
      <c r="U2066" s="92"/>
    </row>
    <row r="2067" spans="1:21" ht="12.75">
      <c r="A2067" s="92"/>
      <c r="B2067" s="92"/>
      <c r="C2067" s="92"/>
      <c r="D2067" s="92"/>
      <c r="E2067" s="92"/>
      <c r="F2067" s="92"/>
      <c r="G2067" s="92"/>
      <c r="H2067" s="92"/>
      <c r="I2067" s="92"/>
      <c r="J2067" s="92"/>
      <c r="K2067" s="92"/>
      <c r="L2067" s="92"/>
      <c r="M2067" s="92"/>
      <c r="N2067" s="92"/>
      <c r="O2067" s="92"/>
      <c r="P2067" s="92"/>
      <c r="Q2067" s="92"/>
      <c r="R2067" s="92"/>
      <c r="S2067" s="92"/>
      <c r="T2067" s="92"/>
      <c r="U2067" s="92"/>
    </row>
    <row r="2068" spans="1:21" ht="12.75">
      <c r="A2068" s="92"/>
      <c r="B2068" s="92"/>
      <c r="C2068" s="92"/>
      <c r="D2068" s="92"/>
      <c r="E2068" s="92"/>
      <c r="F2068" s="92"/>
      <c r="G2068" s="92"/>
      <c r="H2068" s="92"/>
      <c r="I2068" s="92"/>
      <c r="J2068" s="92"/>
      <c r="K2068" s="92"/>
      <c r="L2068" s="92"/>
      <c r="M2068" s="92"/>
      <c r="N2068" s="92"/>
      <c r="O2068" s="92"/>
      <c r="P2068" s="92"/>
      <c r="Q2068" s="92"/>
      <c r="R2068" s="92"/>
      <c r="S2068" s="92"/>
      <c r="T2068" s="92"/>
      <c r="U2068" s="92"/>
    </row>
    <row r="2069" spans="1:21" ht="12.75">
      <c r="A2069" s="92"/>
      <c r="B2069" s="92"/>
      <c r="C2069" s="92"/>
      <c r="D2069" s="92"/>
      <c r="E2069" s="92"/>
      <c r="F2069" s="92"/>
      <c r="G2069" s="92"/>
      <c r="H2069" s="92"/>
      <c r="I2069" s="92"/>
      <c r="J2069" s="92"/>
      <c r="K2069" s="92"/>
      <c r="L2069" s="92"/>
      <c r="M2069" s="92"/>
      <c r="N2069" s="92"/>
      <c r="O2069" s="92"/>
      <c r="P2069" s="92"/>
      <c r="Q2069" s="92"/>
      <c r="R2069" s="92"/>
      <c r="S2069" s="92"/>
      <c r="T2069" s="92"/>
      <c r="U2069" s="92"/>
    </row>
    <row r="2070" spans="1:21" ht="12.75">
      <c r="A2070" s="92"/>
      <c r="B2070" s="92"/>
      <c r="C2070" s="92"/>
      <c r="D2070" s="92"/>
      <c r="E2070" s="92"/>
      <c r="F2070" s="92"/>
      <c r="G2070" s="92"/>
      <c r="H2070" s="92"/>
      <c r="I2070" s="92"/>
      <c r="J2070" s="92"/>
      <c r="K2070" s="92"/>
      <c r="L2070" s="92"/>
      <c r="M2070" s="92"/>
      <c r="N2070" s="92"/>
      <c r="O2070" s="92"/>
      <c r="P2070" s="92"/>
      <c r="Q2070" s="92"/>
      <c r="R2070" s="92"/>
      <c r="S2070" s="92"/>
      <c r="T2070" s="92"/>
      <c r="U2070" s="92"/>
    </row>
    <row r="2071" spans="1:21" ht="12.75">
      <c r="A2071" s="92"/>
      <c r="B2071" s="92"/>
      <c r="C2071" s="92"/>
      <c r="D2071" s="92"/>
      <c r="E2071" s="92"/>
      <c r="F2071" s="92"/>
      <c r="G2071" s="92"/>
      <c r="H2071" s="92"/>
      <c r="I2071" s="92"/>
      <c r="J2071" s="92"/>
      <c r="K2071" s="92"/>
      <c r="L2071" s="92"/>
      <c r="M2071" s="92"/>
      <c r="N2071" s="92"/>
      <c r="O2071" s="92"/>
      <c r="P2071" s="92"/>
      <c r="Q2071" s="92"/>
      <c r="R2071" s="92"/>
      <c r="S2071" s="92"/>
      <c r="T2071" s="92"/>
      <c r="U2071" s="92"/>
    </row>
    <row r="2072" spans="1:21" ht="12.75">
      <c r="A2072" s="92"/>
      <c r="B2072" s="92"/>
      <c r="C2072" s="92"/>
      <c r="D2072" s="92"/>
      <c r="E2072" s="92"/>
      <c r="F2072" s="92"/>
      <c r="G2072" s="92"/>
      <c r="H2072" s="92"/>
      <c r="I2072" s="92"/>
      <c r="J2072" s="92"/>
      <c r="K2072" s="92"/>
      <c r="L2072" s="92"/>
      <c r="M2072" s="92"/>
      <c r="N2072" s="92"/>
      <c r="O2072" s="92"/>
      <c r="P2072" s="92"/>
      <c r="Q2072" s="92"/>
      <c r="R2072" s="92"/>
      <c r="S2072" s="92"/>
      <c r="T2072" s="92"/>
      <c r="U2072" s="92"/>
    </row>
    <row r="2073" spans="1:21" ht="12.75">
      <c r="A2073" s="92"/>
      <c r="B2073" s="92"/>
      <c r="C2073" s="92"/>
      <c r="D2073" s="92"/>
      <c r="E2073" s="92"/>
      <c r="F2073" s="92"/>
      <c r="G2073" s="92"/>
      <c r="H2073" s="92"/>
      <c r="I2073" s="92"/>
      <c r="J2073" s="92"/>
      <c r="K2073" s="92"/>
      <c r="L2073" s="92"/>
      <c r="M2073" s="92"/>
      <c r="N2073" s="92"/>
      <c r="O2073" s="92"/>
      <c r="P2073" s="92"/>
      <c r="Q2073" s="92"/>
      <c r="R2073" s="92"/>
      <c r="S2073" s="92"/>
      <c r="T2073" s="92"/>
      <c r="U2073" s="92"/>
    </row>
    <row r="2074" spans="1:21" ht="12.75">
      <c r="A2074" s="92"/>
      <c r="B2074" s="92"/>
      <c r="C2074" s="92"/>
      <c r="D2074" s="92"/>
      <c r="E2074" s="92"/>
      <c r="F2074" s="92"/>
      <c r="G2074" s="92"/>
      <c r="H2074" s="92"/>
      <c r="I2074" s="92"/>
      <c r="J2074" s="92"/>
      <c r="K2074" s="92"/>
      <c r="L2074" s="92"/>
      <c r="M2074" s="92"/>
      <c r="N2074" s="92"/>
      <c r="O2074" s="92"/>
      <c r="P2074" s="92"/>
      <c r="Q2074" s="92"/>
      <c r="R2074" s="92"/>
      <c r="S2074" s="92"/>
      <c r="T2074" s="92"/>
      <c r="U2074" s="92"/>
    </row>
    <row r="2075" spans="1:21" ht="12.75">
      <c r="A2075" s="92"/>
      <c r="B2075" s="92"/>
      <c r="C2075" s="92"/>
      <c r="D2075" s="92"/>
      <c r="E2075" s="92"/>
      <c r="F2075" s="92"/>
      <c r="G2075" s="92"/>
      <c r="H2075" s="92"/>
      <c r="I2075" s="92"/>
      <c r="J2075" s="92"/>
      <c r="K2075" s="92"/>
      <c r="L2075" s="92"/>
      <c r="M2075" s="92"/>
      <c r="N2075" s="92"/>
      <c r="O2075" s="92"/>
      <c r="P2075" s="92"/>
      <c r="Q2075" s="92"/>
      <c r="R2075" s="92"/>
      <c r="S2075" s="92"/>
      <c r="T2075" s="92"/>
      <c r="U2075" s="92"/>
    </row>
    <row r="2076" spans="1:21" ht="12.75">
      <c r="A2076" s="92"/>
      <c r="B2076" s="92"/>
      <c r="C2076" s="92"/>
      <c r="D2076" s="92"/>
      <c r="E2076" s="92"/>
      <c r="F2076" s="92"/>
      <c r="G2076" s="92"/>
      <c r="H2076" s="92"/>
      <c r="I2076" s="92"/>
      <c r="J2076" s="92"/>
      <c r="K2076" s="92"/>
      <c r="L2076" s="92"/>
      <c r="M2076" s="92"/>
      <c r="N2076" s="92"/>
      <c r="O2076" s="92"/>
      <c r="P2076" s="92"/>
      <c r="Q2076" s="92"/>
      <c r="R2076" s="92"/>
      <c r="S2076" s="92"/>
      <c r="T2076" s="92"/>
      <c r="U2076" s="92"/>
    </row>
    <row r="2077" spans="1:21" ht="12.75">
      <c r="A2077" s="92"/>
      <c r="B2077" s="92"/>
      <c r="C2077" s="92"/>
      <c r="D2077" s="92"/>
      <c r="E2077" s="92"/>
      <c r="F2077" s="92"/>
      <c r="G2077" s="92"/>
      <c r="H2077" s="92"/>
      <c r="I2077" s="92"/>
      <c r="J2077" s="92"/>
      <c r="K2077" s="92"/>
      <c r="L2077" s="92"/>
      <c r="M2077" s="92"/>
      <c r="N2077" s="92"/>
      <c r="O2077" s="92"/>
      <c r="P2077" s="92"/>
      <c r="Q2077" s="92"/>
      <c r="R2077" s="92"/>
      <c r="S2077" s="92"/>
      <c r="T2077" s="92"/>
      <c r="U2077" s="92"/>
    </row>
    <row r="2078" spans="1:21" ht="12.75">
      <c r="A2078" s="92"/>
      <c r="B2078" s="92"/>
      <c r="C2078" s="92"/>
      <c r="D2078" s="92"/>
      <c r="E2078" s="92"/>
      <c r="F2078" s="92"/>
      <c r="G2078" s="92"/>
      <c r="H2078" s="92"/>
      <c r="I2078" s="92"/>
      <c r="J2078" s="92"/>
      <c r="K2078" s="92"/>
      <c r="L2078" s="92"/>
      <c r="M2078" s="92"/>
      <c r="N2078" s="92"/>
      <c r="O2078" s="92"/>
      <c r="P2078" s="92"/>
      <c r="Q2078" s="92"/>
      <c r="R2078" s="92"/>
      <c r="S2078" s="92"/>
      <c r="T2078" s="92"/>
      <c r="U2078" s="92"/>
    </row>
    <row r="2079" spans="1:21" ht="12.75">
      <c r="A2079" s="92"/>
      <c r="B2079" s="92"/>
      <c r="C2079" s="92"/>
      <c r="D2079" s="92"/>
      <c r="E2079" s="92"/>
      <c r="F2079" s="92"/>
      <c r="G2079" s="92"/>
      <c r="H2079" s="92"/>
      <c r="I2079" s="92"/>
      <c r="J2079" s="92"/>
      <c r="K2079" s="92"/>
      <c r="L2079" s="92"/>
      <c r="M2079" s="92"/>
      <c r="N2079" s="92"/>
      <c r="O2079" s="92"/>
      <c r="P2079" s="92"/>
      <c r="Q2079" s="92"/>
      <c r="R2079" s="92"/>
      <c r="S2079" s="92"/>
      <c r="T2079" s="92"/>
      <c r="U2079" s="92"/>
    </row>
    <row r="2080" spans="1:21" ht="12.75">
      <c r="A2080" s="92"/>
      <c r="B2080" s="92"/>
      <c r="C2080" s="92"/>
      <c r="D2080" s="92"/>
      <c r="E2080" s="92"/>
      <c r="F2080" s="92"/>
      <c r="G2080" s="92"/>
      <c r="H2080" s="92"/>
      <c r="I2080" s="92"/>
      <c r="J2080" s="92"/>
      <c r="K2080" s="92"/>
      <c r="L2080" s="92"/>
      <c r="M2080" s="92"/>
      <c r="N2080" s="92"/>
      <c r="O2080" s="92"/>
      <c r="P2080" s="92"/>
      <c r="Q2080" s="92"/>
      <c r="R2080" s="92"/>
      <c r="S2080" s="92"/>
      <c r="T2080" s="92"/>
      <c r="U2080" s="92"/>
    </row>
    <row r="2081" spans="1:21" ht="12.75">
      <c r="A2081" s="92"/>
      <c r="B2081" s="92"/>
      <c r="C2081" s="92"/>
      <c r="D2081" s="92"/>
      <c r="E2081" s="92"/>
      <c r="F2081" s="92"/>
      <c r="G2081" s="92"/>
      <c r="H2081" s="92"/>
      <c r="I2081" s="92"/>
      <c r="J2081" s="92"/>
      <c r="K2081" s="92"/>
      <c r="L2081" s="92"/>
      <c r="M2081" s="92"/>
      <c r="N2081" s="92"/>
      <c r="O2081" s="92"/>
      <c r="P2081" s="92"/>
      <c r="Q2081" s="92"/>
      <c r="R2081" s="92"/>
      <c r="S2081" s="92"/>
      <c r="T2081" s="92"/>
      <c r="U2081" s="92"/>
    </row>
    <row r="2082" spans="1:21" ht="12.75">
      <c r="A2082" s="92"/>
      <c r="B2082" s="92"/>
      <c r="C2082" s="92"/>
      <c r="D2082" s="92"/>
      <c r="E2082" s="92"/>
      <c r="F2082" s="92"/>
      <c r="G2082" s="92"/>
      <c r="H2082" s="92"/>
      <c r="I2082" s="92"/>
      <c r="J2082" s="92"/>
      <c r="K2082" s="92"/>
      <c r="L2082" s="92"/>
      <c r="M2082" s="92"/>
      <c r="N2082" s="92"/>
      <c r="O2082" s="92"/>
      <c r="P2082" s="92"/>
      <c r="Q2082" s="92"/>
      <c r="R2082" s="92"/>
      <c r="S2082" s="92"/>
      <c r="T2082" s="92"/>
      <c r="U2082" s="92"/>
    </row>
    <row r="2083" spans="1:21" ht="12.75">
      <c r="A2083" s="92"/>
      <c r="B2083" s="92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P2083" s="92"/>
      <c r="Q2083" s="92"/>
      <c r="R2083" s="92"/>
      <c r="S2083" s="92"/>
      <c r="T2083" s="92"/>
      <c r="U2083" s="92"/>
    </row>
    <row r="2084" spans="1:21" ht="12.75">
      <c r="A2084" s="92"/>
      <c r="B2084" s="92"/>
      <c r="C2084" s="92"/>
      <c r="D2084" s="92"/>
      <c r="E2084" s="92"/>
      <c r="F2084" s="92"/>
      <c r="G2084" s="92"/>
      <c r="H2084" s="92"/>
      <c r="I2084" s="92"/>
      <c r="J2084" s="92"/>
      <c r="K2084" s="92"/>
      <c r="L2084" s="92"/>
      <c r="M2084" s="92"/>
      <c r="N2084" s="92"/>
      <c r="O2084" s="92"/>
      <c r="P2084" s="92"/>
      <c r="Q2084" s="92"/>
      <c r="R2084" s="92"/>
      <c r="S2084" s="92"/>
      <c r="T2084" s="92"/>
      <c r="U2084" s="92"/>
    </row>
    <row r="2085" spans="1:21" ht="12.75">
      <c r="A2085" s="92"/>
      <c r="B2085" s="92"/>
      <c r="C2085" s="92"/>
      <c r="D2085" s="92"/>
      <c r="E2085" s="92"/>
      <c r="F2085" s="92"/>
      <c r="G2085" s="92"/>
      <c r="H2085" s="92"/>
      <c r="I2085" s="92"/>
      <c r="J2085" s="92"/>
      <c r="K2085" s="92"/>
      <c r="L2085" s="92"/>
      <c r="M2085" s="92"/>
      <c r="N2085" s="92"/>
      <c r="O2085" s="92"/>
      <c r="P2085" s="92"/>
      <c r="Q2085" s="92"/>
      <c r="R2085" s="92"/>
      <c r="S2085" s="92"/>
      <c r="T2085" s="92"/>
      <c r="U2085" s="92"/>
    </row>
    <row r="2086" spans="1:21" ht="12.75">
      <c r="A2086" s="92"/>
      <c r="B2086" s="92"/>
      <c r="C2086" s="92"/>
      <c r="D2086" s="92"/>
      <c r="E2086" s="92"/>
      <c r="F2086" s="92"/>
      <c r="G2086" s="92"/>
      <c r="H2086" s="92"/>
      <c r="I2086" s="92"/>
      <c r="J2086" s="92"/>
      <c r="K2086" s="92"/>
      <c r="L2086" s="92"/>
      <c r="M2086" s="92"/>
      <c r="N2086" s="92"/>
      <c r="O2086" s="92"/>
      <c r="P2086" s="92"/>
      <c r="Q2086" s="92"/>
      <c r="R2086" s="92"/>
      <c r="S2086" s="92"/>
      <c r="T2086" s="92"/>
      <c r="U2086" s="92"/>
    </row>
    <row r="2087" spans="1:21" ht="12.75">
      <c r="A2087" s="92"/>
      <c r="B2087" s="92"/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  <c r="Q2087" s="92"/>
      <c r="R2087" s="92"/>
      <c r="S2087" s="92"/>
      <c r="T2087" s="92"/>
      <c r="U2087" s="92"/>
    </row>
    <row r="2088" spans="1:21" ht="12.75">
      <c r="A2088" s="92"/>
      <c r="B2088" s="92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  <c r="P2088" s="92"/>
      <c r="Q2088" s="92"/>
      <c r="R2088" s="92"/>
      <c r="S2088" s="92"/>
      <c r="T2088" s="92"/>
      <c r="U2088" s="92"/>
    </row>
    <row r="2089" spans="1:21" ht="12.75">
      <c r="A2089" s="92"/>
      <c r="B2089" s="92"/>
      <c r="C2089" s="92"/>
      <c r="D2089" s="92"/>
      <c r="E2089" s="92"/>
      <c r="F2089" s="92"/>
      <c r="G2089" s="92"/>
      <c r="H2089" s="92"/>
      <c r="I2089" s="92"/>
      <c r="J2089" s="92"/>
      <c r="K2089" s="92"/>
      <c r="L2089" s="92"/>
      <c r="M2089" s="92"/>
      <c r="N2089" s="92"/>
      <c r="O2089" s="92"/>
      <c r="P2089" s="92"/>
      <c r="Q2089" s="92"/>
      <c r="R2089" s="92"/>
      <c r="S2089" s="92"/>
      <c r="T2089" s="92"/>
      <c r="U2089" s="92"/>
    </row>
    <row r="2090" spans="1:21" ht="12.75">
      <c r="A2090" s="92"/>
      <c r="B2090" s="92"/>
      <c r="C2090" s="92"/>
      <c r="D2090" s="92"/>
      <c r="E2090" s="92"/>
      <c r="F2090" s="92"/>
      <c r="G2090" s="92"/>
      <c r="H2090" s="92"/>
      <c r="I2090" s="92"/>
      <c r="J2090" s="92"/>
      <c r="K2090" s="92"/>
      <c r="L2090" s="92"/>
      <c r="M2090" s="92"/>
      <c r="N2090" s="92"/>
      <c r="O2090" s="92"/>
      <c r="P2090" s="92"/>
      <c r="Q2090" s="92"/>
      <c r="R2090" s="92"/>
      <c r="S2090" s="92"/>
      <c r="T2090" s="92"/>
      <c r="U2090" s="92"/>
    </row>
    <row r="2091" spans="1:21" ht="12.75">
      <c r="A2091" s="92"/>
      <c r="B2091" s="92"/>
      <c r="C2091" s="92"/>
      <c r="D2091" s="92"/>
      <c r="E2091" s="92"/>
      <c r="F2091" s="92"/>
      <c r="G2091" s="92"/>
      <c r="H2091" s="92"/>
      <c r="I2091" s="92"/>
      <c r="J2091" s="92"/>
      <c r="K2091" s="92"/>
      <c r="L2091" s="92"/>
      <c r="M2091" s="92"/>
      <c r="N2091" s="92"/>
      <c r="O2091" s="92"/>
      <c r="P2091" s="92"/>
      <c r="Q2091" s="92"/>
      <c r="R2091" s="92"/>
      <c r="S2091" s="92"/>
      <c r="T2091" s="92"/>
      <c r="U2091" s="92"/>
    </row>
    <row r="2092" spans="1:21" ht="12.75">
      <c r="A2092" s="92"/>
      <c r="B2092" s="92"/>
      <c r="C2092" s="92"/>
      <c r="D2092" s="92"/>
      <c r="E2092" s="92"/>
      <c r="F2092" s="92"/>
      <c r="G2092" s="92"/>
      <c r="H2092" s="92"/>
      <c r="I2092" s="92"/>
      <c r="J2092" s="92"/>
      <c r="K2092" s="92"/>
      <c r="L2092" s="92"/>
      <c r="M2092" s="92"/>
      <c r="N2092" s="92"/>
      <c r="O2092" s="92"/>
      <c r="P2092" s="92"/>
      <c r="Q2092" s="92"/>
      <c r="R2092" s="92"/>
      <c r="S2092" s="92"/>
      <c r="T2092" s="92"/>
      <c r="U2092" s="92"/>
    </row>
    <row r="2093" spans="1:21" ht="12.75">
      <c r="A2093" s="92"/>
      <c r="B2093" s="92"/>
      <c r="C2093" s="92"/>
      <c r="D2093" s="92"/>
      <c r="E2093" s="92"/>
      <c r="F2093" s="92"/>
      <c r="G2093" s="92"/>
      <c r="H2093" s="92"/>
      <c r="I2093" s="92"/>
      <c r="J2093" s="92"/>
      <c r="K2093" s="92"/>
      <c r="L2093" s="92"/>
      <c r="M2093" s="92"/>
      <c r="N2093" s="92"/>
      <c r="O2093" s="92"/>
      <c r="P2093" s="92"/>
      <c r="Q2093" s="92"/>
      <c r="R2093" s="92"/>
      <c r="S2093" s="92"/>
      <c r="T2093" s="92"/>
      <c r="U2093" s="92"/>
    </row>
    <row r="2094" spans="1:21" ht="12.75">
      <c r="A2094" s="92"/>
      <c r="B2094" s="92"/>
      <c r="C2094" s="92"/>
      <c r="D2094" s="92"/>
      <c r="E2094" s="92"/>
      <c r="F2094" s="92"/>
      <c r="G2094" s="92"/>
      <c r="H2094" s="92"/>
      <c r="I2094" s="92"/>
      <c r="J2094" s="92"/>
      <c r="K2094" s="92"/>
      <c r="L2094" s="92"/>
      <c r="M2094" s="92"/>
      <c r="N2094" s="92"/>
      <c r="O2094" s="92"/>
      <c r="P2094" s="92"/>
      <c r="Q2094" s="92"/>
      <c r="R2094" s="92"/>
      <c r="S2094" s="92"/>
      <c r="T2094" s="92"/>
      <c r="U2094" s="92"/>
    </row>
    <row r="2095" spans="1:21" ht="12.75">
      <c r="A2095" s="92"/>
      <c r="B2095" s="92"/>
      <c r="C2095" s="92"/>
      <c r="D2095" s="92"/>
      <c r="E2095" s="92"/>
      <c r="F2095" s="92"/>
      <c r="G2095" s="92"/>
      <c r="H2095" s="92"/>
      <c r="I2095" s="92"/>
      <c r="J2095" s="92"/>
      <c r="K2095" s="92"/>
      <c r="L2095" s="92"/>
      <c r="M2095" s="92"/>
      <c r="N2095" s="92"/>
      <c r="O2095" s="92"/>
      <c r="P2095" s="92"/>
      <c r="Q2095" s="92"/>
      <c r="R2095" s="92"/>
      <c r="S2095" s="92"/>
      <c r="T2095" s="92"/>
      <c r="U2095" s="92"/>
    </row>
    <row r="2096" spans="1:21" ht="12.75">
      <c r="A2096" s="92"/>
      <c r="B2096" s="92"/>
      <c r="C2096" s="92"/>
      <c r="D2096" s="92"/>
      <c r="E2096" s="92"/>
      <c r="F2096" s="92"/>
      <c r="G2096" s="92"/>
      <c r="H2096" s="92"/>
      <c r="I2096" s="92"/>
      <c r="J2096" s="92"/>
      <c r="K2096" s="92"/>
      <c r="L2096" s="92"/>
      <c r="M2096" s="92"/>
      <c r="N2096" s="92"/>
      <c r="O2096" s="92"/>
      <c r="P2096" s="92"/>
      <c r="Q2096" s="92"/>
      <c r="R2096" s="92"/>
      <c r="S2096" s="92"/>
      <c r="T2096" s="92"/>
      <c r="U2096" s="92"/>
    </row>
    <row r="2097" spans="1:21" ht="12.75">
      <c r="A2097" s="92"/>
      <c r="B2097" s="92"/>
      <c r="C2097" s="92"/>
      <c r="D2097" s="92"/>
      <c r="E2097" s="92"/>
      <c r="F2097" s="92"/>
      <c r="G2097" s="92"/>
      <c r="H2097" s="92"/>
      <c r="I2097" s="92"/>
      <c r="J2097" s="92"/>
      <c r="K2097" s="92"/>
      <c r="L2097" s="92"/>
      <c r="M2097" s="92"/>
      <c r="N2097" s="92"/>
      <c r="O2097" s="92"/>
      <c r="P2097" s="92"/>
      <c r="Q2097" s="92"/>
      <c r="R2097" s="92"/>
      <c r="S2097" s="92"/>
      <c r="T2097" s="92"/>
      <c r="U2097" s="92"/>
    </row>
    <row r="2098" spans="1:21" ht="12.75">
      <c r="A2098" s="92"/>
      <c r="B2098" s="92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  <c r="M2098" s="92"/>
      <c r="N2098" s="92"/>
      <c r="O2098" s="92"/>
      <c r="P2098" s="92"/>
      <c r="Q2098" s="92"/>
      <c r="R2098" s="92"/>
      <c r="S2098" s="92"/>
      <c r="T2098" s="92"/>
      <c r="U2098" s="92"/>
    </row>
    <row r="2099" spans="1:21" ht="12.75">
      <c r="A2099" s="92"/>
      <c r="B2099" s="92"/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  <c r="Q2099" s="92"/>
      <c r="R2099" s="92"/>
      <c r="S2099" s="92"/>
      <c r="T2099" s="92"/>
      <c r="U2099" s="92"/>
    </row>
    <row r="2100" spans="1:21" ht="12.75">
      <c r="A2100" s="92"/>
      <c r="B2100" s="92"/>
      <c r="C2100" s="92"/>
      <c r="D2100" s="92"/>
      <c r="E2100" s="92"/>
      <c r="F2100" s="92"/>
      <c r="G2100" s="92"/>
      <c r="H2100" s="92"/>
      <c r="I2100" s="92"/>
      <c r="J2100" s="92"/>
      <c r="K2100" s="92"/>
      <c r="L2100" s="92"/>
      <c r="M2100" s="92"/>
      <c r="N2100" s="92"/>
      <c r="O2100" s="92"/>
      <c r="P2100" s="92"/>
      <c r="Q2100" s="92"/>
      <c r="R2100" s="92"/>
      <c r="S2100" s="92"/>
      <c r="T2100" s="92"/>
      <c r="U2100" s="92"/>
    </row>
    <row r="2101" spans="1:21" ht="12.75">
      <c r="A2101" s="92"/>
      <c r="B2101" s="92"/>
      <c r="C2101" s="92"/>
      <c r="D2101" s="92"/>
      <c r="E2101" s="92"/>
      <c r="F2101" s="92"/>
      <c r="G2101" s="92"/>
      <c r="H2101" s="92"/>
      <c r="I2101" s="92"/>
      <c r="J2101" s="92"/>
      <c r="K2101" s="92"/>
      <c r="L2101" s="92"/>
      <c r="M2101" s="92"/>
      <c r="N2101" s="92"/>
      <c r="O2101" s="92"/>
      <c r="P2101" s="92"/>
      <c r="Q2101" s="92"/>
      <c r="R2101" s="92"/>
      <c r="S2101" s="92"/>
      <c r="T2101" s="92"/>
      <c r="U2101" s="92"/>
    </row>
    <row r="2102" spans="1:21" ht="12.75">
      <c r="A2102" s="92"/>
      <c r="B2102" s="92"/>
      <c r="C2102" s="92"/>
      <c r="D2102" s="92"/>
      <c r="E2102" s="92"/>
      <c r="F2102" s="92"/>
      <c r="G2102" s="92"/>
      <c r="H2102" s="92"/>
      <c r="I2102" s="92"/>
      <c r="J2102" s="92"/>
      <c r="K2102" s="92"/>
      <c r="L2102" s="92"/>
      <c r="M2102" s="92"/>
      <c r="N2102" s="92"/>
      <c r="O2102" s="92"/>
      <c r="P2102" s="92"/>
      <c r="Q2102" s="92"/>
      <c r="R2102" s="92"/>
      <c r="S2102" s="92"/>
      <c r="T2102" s="92"/>
      <c r="U2102" s="92"/>
    </row>
    <row r="2103" spans="1:21" ht="12.75">
      <c r="A2103" s="92"/>
      <c r="B2103" s="92"/>
      <c r="C2103" s="92"/>
      <c r="D2103" s="92"/>
      <c r="E2103" s="92"/>
      <c r="F2103" s="92"/>
      <c r="G2103" s="92"/>
      <c r="H2103" s="92"/>
      <c r="I2103" s="92"/>
      <c r="J2103" s="92"/>
      <c r="K2103" s="92"/>
      <c r="L2103" s="92"/>
      <c r="M2103" s="92"/>
      <c r="N2103" s="92"/>
      <c r="O2103" s="92"/>
      <c r="P2103" s="92"/>
      <c r="Q2103" s="92"/>
      <c r="R2103" s="92"/>
      <c r="S2103" s="92"/>
      <c r="T2103" s="92"/>
      <c r="U2103" s="92"/>
    </row>
    <row r="2104" spans="1:21" ht="12.75">
      <c r="A2104" s="92"/>
      <c r="B2104" s="92"/>
      <c r="C2104" s="92"/>
      <c r="D2104" s="92"/>
      <c r="E2104" s="92"/>
      <c r="F2104" s="92"/>
      <c r="G2104" s="92"/>
      <c r="H2104" s="92"/>
      <c r="I2104" s="92"/>
      <c r="J2104" s="92"/>
      <c r="K2104" s="92"/>
      <c r="L2104" s="92"/>
      <c r="M2104" s="92"/>
      <c r="N2104" s="92"/>
      <c r="O2104" s="92"/>
      <c r="P2104" s="92"/>
      <c r="Q2104" s="92"/>
      <c r="R2104" s="92"/>
      <c r="S2104" s="92"/>
      <c r="T2104" s="92"/>
      <c r="U2104" s="92"/>
    </row>
    <row r="2105" spans="1:21" ht="12.75">
      <c r="A2105" s="92"/>
      <c r="B2105" s="92"/>
      <c r="C2105" s="92"/>
      <c r="D2105" s="92"/>
      <c r="E2105" s="92"/>
      <c r="F2105" s="92"/>
      <c r="G2105" s="92"/>
      <c r="H2105" s="92"/>
      <c r="I2105" s="92"/>
      <c r="J2105" s="92"/>
      <c r="K2105" s="92"/>
      <c r="L2105" s="92"/>
      <c r="M2105" s="92"/>
      <c r="N2105" s="92"/>
      <c r="O2105" s="92"/>
      <c r="P2105" s="92"/>
      <c r="Q2105" s="92"/>
      <c r="R2105" s="92"/>
      <c r="S2105" s="92"/>
      <c r="T2105" s="92"/>
      <c r="U2105" s="92"/>
    </row>
    <row r="2106" spans="1:21" ht="12.75">
      <c r="A2106" s="92"/>
      <c r="B2106" s="92"/>
      <c r="C2106" s="92"/>
      <c r="D2106" s="92"/>
      <c r="E2106" s="92"/>
      <c r="F2106" s="92"/>
      <c r="G2106" s="92"/>
      <c r="H2106" s="92"/>
      <c r="I2106" s="92"/>
      <c r="J2106" s="92"/>
      <c r="K2106" s="92"/>
      <c r="L2106" s="92"/>
      <c r="M2106" s="92"/>
      <c r="N2106" s="92"/>
      <c r="O2106" s="92"/>
      <c r="P2106" s="92"/>
      <c r="Q2106" s="92"/>
      <c r="R2106" s="92"/>
      <c r="S2106" s="92"/>
      <c r="T2106" s="92"/>
      <c r="U2106" s="92"/>
    </row>
    <row r="2107" spans="1:21" ht="12.75">
      <c r="A2107" s="92"/>
      <c r="B2107" s="92"/>
      <c r="C2107" s="92"/>
      <c r="D2107" s="92"/>
      <c r="E2107" s="92"/>
      <c r="F2107" s="92"/>
      <c r="G2107" s="92"/>
      <c r="H2107" s="92"/>
      <c r="I2107" s="92"/>
      <c r="J2107" s="92"/>
      <c r="K2107" s="92"/>
      <c r="L2107" s="92"/>
      <c r="M2107" s="92"/>
      <c r="N2107" s="92"/>
      <c r="O2107" s="92"/>
      <c r="P2107" s="92"/>
      <c r="Q2107" s="92"/>
      <c r="R2107" s="92"/>
      <c r="S2107" s="92"/>
      <c r="T2107" s="92"/>
      <c r="U2107" s="92"/>
    </row>
    <row r="2108" spans="1:21" ht="12.75">
      <c r="A2108" s="92"/>
      <c r="B2108" s="92"/>
      <c r="C2108" s="92"/>
      <c r="D2108" s="92"/>
      <c r="E2108" s="92"/>
      <c r="F2108" s="92"/>
      <c r="G2108" s="92"/>
      <c r="H2108" s="92"/>
      <c r="I2108" s="92"/>
      <c r="J2108" s="92"/>
      <c r="K2108" s="92"/>
      <c r="L2108" s="92"/>
      <c r="M2108" s="92"/>
      <c r="N2108" s="92"/>
      <c r="O2108" s="92"/>
      <c r="P2108" s="92"/>
      <c r="Q2108" s="92"/>
      <c r="R2108" s="92"/>
      <c r="S2108" s="92"/>
      <c r="T2108" s="92"/>
      <c r="U2108" s="92"/>
    </row>
    <row r="2109" spans="1:21" ht="12.75">
      <c r="A2109" s="92"/>
      <c r="B2109" s="92"/>
      <c r="C2109" s="92"/>
      <c r="D2109" s="92"/>
      <c r="E2109" s="92"/>
      <c r="F2109" s="92"/>
      <c r="G2109" s="92"/>
      <c r="H2109" s="92"/>
      <c r="I2109" s="92"/>
      <c r="J2109" s="92"/>
      <c r="K2109" s="92"/>
      <c r="L2109" s="92"/>
      <c r="M2109" s="92"/>
      <c r="N2109" s="92"/>
      <c r="O2109" s="92"/>
      <c r="P2109" s="92"/>
      <c r="Q2109" s="92"/>
      <c r="R2109" s="92"/>
      <c r="S2109" s="92"/>
      <c r="T2109" s="92"/>
      <c r="U2109" s="92"/>
    </row>
    <row r="2110" spans="1:21" ht="12.75">
      <c r="A2110" s="92"/>
      <c r="B2110" s="92"/>
      <c r="C2110" s="92"/>
      <c r="D2110" s="92"/>
      <c r="E2110" s="92"/>
      <c r="F2110" s="92"/>
      <c r="G2110" s="92"/>
      <c r="H2110" s="92"/>
      <c r="I2110" s="92"/>
      <c r="J2110" s="92"/>
      <c r="K2110" s="92"/>
      <c r="L2110" s="92"/>
      <c r="M2110" s="92"/>
      <c r="N2110" s="92"/>
      <c r="O2110" s="92"/>
      <c r="P2110" s="92"/>
      <c r="Q2110" s="92"/>
      <c r="R2110" s="92"/>
      <c r="S2110" s="92"/>
      <c r="T2110" s="92"/>
      <c r="U2110" s="92"/>
    </row>
    <row r="2111" spans="1:21" ht="12.75">
      <c r="A2111" s="92"/>
      <c r="B2111" s="92"/>
      <c r="C2111" s="92"/>
      <c r="D2111" s="92"/>
      <c r="E2111" s="92"/>
      <c r="F2111" s="92"/>
      <c r="G2111" s="92"/>
      <c r="H2111" s="92"/>
      <c r="I2111" s="92"/>
      <c r="J2111" s="92"/>
      <c r="K2111" s="92"/>
      <c r="L2111" s="92"/>
      <c r="M2111" s="92"/>
      <c r="N2111" s="92"/>
      <c r="O2111" s="92"/>
      <c r="P2111" s="92"/>
      <c r="Q2111" s="92"/>
      <c r="R2111" s="92"/>
      <c r="S2111" s="92"/>
      <c r="T2111" s="92"/>
      <c r="U2111" s="92"/>
    </row>
    <row r="2112" spans="1:21" ht="12.75">
      <c r="A2112" s="92"/>
      <c r="B2112" s="92"/>
      <c r="C2112" s="92"/>
      <c r="D2112" s="92"/>
      <c r="E2112" s="92"/>
      <c r="F2112" s="92"/>
      <c r="G2112" s="92"/>
      <c r="H2112" s="92"/>
      <c r="I2112" s="92"/>
      <c r="J2112" s="92"/>
      <c r="K2112" s="92"/>
      <c r="L2112" s="92"/>
      <c r="M2112" s="92"/>
      <c r="N2112" s="92"/>
      <c r="O2112" s="92"/>
      <c r="P2112" s="92"/>
      <c r="Q2112" s="92"/>
      <c r="R2112" s="92"/>
      <c r="S2112" s="92"/>
      <c r="T2112" s="92"/>
      <c r="U2112" s="92"/>
    </row>
    <row r="2113" spans="1:21" ht="12.75">
      <c r="A2113" s="92"/>
      <c r="B2113" s="92"/>
      <c r="C2113" s="92"/>
      <c r="D2113" s="92"/>
      <c r="E2113" s="92"/>
      <c r="F2113" s="92"/>
      <c r="G2113" s="92"/>
      <c r="H2113" s="92"/>
      <c r="I2113" s="92"/>
      <c r="J2113" s="92"/>
      <c r="K2113" s="92"/>
      <c r="L2113" s="92"/>
      <c r="M2113" s="92"/>
      <c r="N2113" s="92"/>
      <c r="O2113" s="92"/>
      <c r="P2113" s="92"/>
      <c r="Q2113" s="92"/>
      <c r="R2113" s="92"/>
      <c r="S2113" s="92"/>
      <c r="T2113" s="92"/>
      <c r="U2113" s="92"/>
    </row>
    <row r="2114" spans="1:21" ht="12.75">
      <c r="A2114" s="92"/>
      <c r="B2114" s="92"/>
      <c r="C2114" s="92"/>
      <c r="D2114" s="92"/>
      <c r="E2114" s="92"/>
      <c r="F2114" s="92"/>
      <c r="G2114" s="92"/>
      <c r="H2114" s="92"/>
      <c r="I2114" s="92"/>
      <c r="J2114" s="92"/>
      <c r="K2114" s="92"/>
      <c r="L2114" s="92"/>
      <c r="M2114" s="92"/>
      <c r="N2114" s="92"/>
      <c r="O2114" s="92"/>
      <c r="P2114" s="92"/>
      <c r="Q2114" s="92"/>
      <c r="R2114" s="92"/>
      <c r="S2114" s="92"/>
      <c r="T2114" s="92"/>
      <c r="U2114" s="92"/>
    </row>
    <row r="2115" spans="1:21" ht="12.75">
      <c r="A2115" s="92"/>
      <c r="B2115" s="92"/>
      <c r="C2115" s="92"/>
      <c r="D2115" s="92"/>
      <c r="E2115" s="92"/>
      <c r="F2115" s="92"/>
      <c r="G2115" s="92"/>
      <c r="H2115" s="92"/>
      <c r="I2115" s="92"/>
      <c r="J2115" s="92"/>
      <c r="K2115" s="92"/>
      <c r="L2115" s="92"/>
      <c r="M2115" s="92"/>
      <c r="N2115" s="92"/>
      <c r="O2115" s="92"/>
      <c r="P2115" s="92"/>
      <c r="Q2115" s="92"/>
      <c r="R2115" s="92"/>
      <c r="S2115" s="92"/>
      <c r="T2115" s="92"/>
      <c r="U2115" s="92"/>
    </row>
    <row r="2116" spans="1:21" ht="12.75">
      <c r="A2116" s="92"/>
      <c r="B2116" s="92"/>
      <c r="C2116" s="92"/>
      <c r="D2116" s="92"/>
      <c r="E2116" s="92"/>
      <c r="F2116" s="92"/>
      <c r="G2116" s="92"/>
      <c r="H2116" s="92"/>
      <c r="I2116" s="92"/>
      <c r="J2116" s="92"/>
      <c r="K2116" s="92"/>
      <c r="L2116" s="92"/>
      <c r="M2116" s="92"/>
      <c r="N2116" s="92"/>
      <c r="O2116" s="92"/>
      <c r="P2116" s="92"/>
      <c r="Q2116" s="92"/>
      <c r="R2116" s="92"/>
      <c r="S2116" s="92"/>
      <c r="T2116" s="92"/>
      <c r="U2116" s="92"/>
    </row>
    <row r="2117" spans="1:21" ht="12.75">
      <c r="A2117" s="92"/>
      <c r="B2117" s="92"/>
      <c r="C2117" s="92"/>
      <c r="D2117" s="92"/>
      <c r="E2117" s="92"/>
      <c r="F2117" s="92"/>
      <c r="G2117" s="92"/>
      <c r="H2117" s="92"/>
      <c r="I2117" s="92"/>
      <c r="J2117" s="92"/>
      <c r="K2117" s="92"/>
      <c r="L2117" s="92"/>
      <c r="M2117" s="92"/>
      <c r="N2117" s="92"/>
      <c r="O2117" s="92"/>
      <c r="P2117" s="92"/>
      <c r="Q2117" s="92"/>
      <c r="R2117" s="92"/>
      <c r="S2117" s="92"/>
      <c r="T2117" s="92"/>
      <c r="U2117" s="92"/>
    </row>
    <row r="2118" spans="1:21" ht="12.75">
      <c r="A2118" s="92"/>
      <c r="B2118" s="92"/>
      <c r="C2118" s="92"/>
      <c r="D2118" s="92"/>
      <c r="E2118" s="92"/>
      <c r="F2118" s="92"/>
      <c r="G2118" s="92"/>
      <c r="H2118" s="92"/>
      <c r="I2118" s="92"/>
      <c r="J2118" s="92"/>
      <c r="K2118" s="92"/>
      <c r="L2118" s="92"/>
      <c r="M2118" s="92"/>
      <c r="N2118" s="92"/>
      <c r="O2118" s="92"/>
      <c r="P2118" s="92"/>
      <c r="Q2118" s="92"/>
      <c r="R2118" s="92"/>
      <c r="S2118" s="92"/>
      <c r="T2118" s="92"/>
      <c r="U2118" s="92"/>
    </row>
    <row r="2119" spans="1:21" ht="12.75">
      <c r="A2119" s="92"/>
      <c r="B2119" s="92"/>
      <c r="C2119" s="92"/>
      <c r="D2119" s="92"/>
      <c r="E2119" s="92"/>
      <c r="F2119" s="92"/>
      <c r="G2119" s="92"/>
      <c r="H2119" s="92"/>
      <c r="I2119" s="92"/>
      <c r="J2119" s="92"/>
      <c r="K2119" s="92"/>
      <c r="L2119" s="92"/>
      <c r="M2119" s="92"/>
      <c r="N2119" s="92"/>
      <c r="O2119" s="92"/>
      <c r="P2119" s="92"/>
      <c r="Q2119" s="92"/>
      <c r="R2119" s="92"/>
      <c r="S2119" s="92"/>
      <c r="T2119" s="92"/>
      <c r="U2119" s="92"/>
    </row>
    <row r="2120" spans="1:21" ht="12.75">
      <c r="A2120" s="92"/>
      <c r="B2120" s="92"/>
      <c r="C2120" s="92"/>
      <c r="D2120" s="92"/>
      <c r="E2120" s="92"/>
      <c r="F2120" s="92"/>
      <c r="G2120" s="92"/>
      <c r="H2120" s="92"/>
      <c r="I2120" s="92"/>
      <c r="J2120" s="92"/>
      <c r="K2120" s="92"/>
      <c r="L2120" s="92"/>
      <c r="M2120" s="92"/>
      <c r="N2120" s="92"/>
      <c r="O2120" s="92"/>
      <c r="P2120" s="92"/>
      <c r="Q2120" s="92"/>
      <c r="R2120" s="92"/>
      <c r="S2120" s="92"/>
      <c r="T2120" s="92"/>
      <c r="U2120" s="92"/>
    </row>
    <row r="2121" spans="1:21" ht="12.75">
      <c r="A2121" s="92"/>
      <c r="B2121" s="92"/>
      <c r="C2121" s="92"/>
      <c r="D2121" s="92"/>
      <c r="E2121" s="92"/>
      <c r="F2121" s="92"/>
      <c r="G2121" s="92"/>
      <c r="H2121" s="92"/>
      <c r="I2121" s="92"/>
      <c r="J2121" s="92"/>
      <c r="K2121" s="92"/>
      <c r="L2121" s="92"/>
      <c r="M2121" s="92"/>
      <c r="N2121" s="92"/>
      <c r="O2121" s="92"/>
      <c r="P2121" s="92"/>
      <c r="Q2121" s="92"/>
      <c r="R2121" s="92"/>
      <c r="S2121" s="92"/>
      <c r="T2121" s="92"/>
      <c r="U2121" s="92"/>
    </row>
    <row r="2122" spans="1:21" ht="12.75">
      <c r="A2122" s="92"/>
      <c r="B2122" s="92"/>
      <c r="C2122" s="92"/>
      <c r="D2122" s="92"/>
      <c r="E2122" s="92"/>
      <c r="F2122" s="92"/>
      <c r="G2122" s="92"/>
      <c r="H2122" s="92"/>
      <c r="I2122" s="92"/>
      <c r="J2122" s="92"/>
      <c r="K2122" s="92"/>
      <c r="L2122" s="92"/>
      <c r="M2122" s="92"/>
      <c r="N2122" s="92"/>
      <c r="O2122" s="92"/>
      <c r="P2122" s="92"/>
      <c r="Q2122" s="92"/>
      <c r="R2122" s="92"/>
      <c r="S2122" s="92"/>
      <c r="T2122" s="92"/>
      <c r="U2122" s="92"/>
    </row>
    <row r="2123" spans="1:21" ht="12.75">
      <c r="A2123" s="92"/>
      <c r="B2123" s="92"/>
      <c r="C2123" s="92"/>
      <c r="D2123" s="92"/>
      <c r="E2123" s="92"/>
      <c r="F2123" s="92"/>
      <c r="G2123" s="92"/>
      <c r="H2123" s="92"/>
      <c r="I2123" s="92"/>
      <c r="J2123" s="92"/>
      <c r="K2123" s="92"/>
      <c r="L2123" s="92"/>
      <c r="M2123" s="92"/>
      <c r="N2123" s="92"/>
      <c r="O2123" s="92"/>
      <c r="P2123" s="92"/>
      <c r="Q2123" s="92"/>
      <c r="R2123" s="92"/>
      <c r="S2123" s="92"/>
      <c r="T2123" s="92"/>
      <c r="U2123" s="92"/>
    </row>
    <row r="2124" spans="1:21" ht="12.75">
      <c r="A2124" s="92"/>
      <c r="B2124" s="92"/>
      <c r="C2124" s="92"/>
      <c r="D2124" s="92"/>
      <c r="E2124" s="92"/>
      <c r="F2124" s="92"/>
      <c r="G2124" s="92"/>
      <c r="H2124" s="92"/>
      <c r="I2124" s="92"/>
      <c r="J2124" s="92"/>
      <c r="K2124" s="92"/>
      <c r="L2124" s="92"/>
      <c r="M2124" s="92"/>
      <c r="N2124" s="92"/>
      <c r="O2124" s="92"/>
      <c r="P2124" s="92"/>
      <c r="Q2124" s="92"/>
      <c r="R2124" s="92"/>
      <c r="S2124" s="92"/>
      <c r="T2124" s="92"/>
      <c r="U2124" s="92"/>
    </row>
    <row r="2125" spans="1:21" ht="12.75">
      <c r="A2125" s="92"/>
      <c r="B2125" s="92"/>
      <c r="C2125" s="92"/>
      <c r="D2125" s="92"/>
      <c r="E2125" s="92"/>
      <c r="F2125" s="92"/>
      <c r="G2125" s="92"/>
      <c r="H2125" s="92"/>
      <c r="I2125" s="92"/>
      <c r="J2125" s="92"/>
      <c r="K2125" s="92"/>
      <c r="L2125" s="92"/>
      <c r="M2125" s="92"/>
      <c r="N2125" s="92"/>
      <c r="O2125" s="92"/>
      <c r="P2125" s="92"/>
      <c r="Q2125" s="92"/>
      <c r="R2125" s="92"/>
      <c r="S2125" s="92"/>
      <c r="T2125" s="92"/>
      <c r="U2125" s="92"/>
    </row>
    <row r="2126" spans="1:21" ht="12.75">
      <c r="A2126" s="92"/>
      <c r="B2126" s="92"/>
      <c r="C2126" s="92"/>
      <c r="D2126" s="92"/>
      <c r="E2126" s="92"/>
      <c r="F2126" s="92"/>
      <c r="G2126" s="92"/>
      <c r="H2126" s="92"/>
      <c r="I2126" s="92"/>
      <c r="J2126" s="92"/>
      <c r="K2126" s="92"/>
      <c r="L2126" s="92"/>
      <c r="M2126" s="92"/>
      <c r="N2126" s="92"/>
      <c r="O2126" s="92"/>
      <c r="P2126" s="92"/>
      <c r="Q2126" s="92"/>
      <c r="R2126" s="92"/>
      <c r="S2126" s="92"/>
      <c r="T2126" s="92"/>
      <c r="U2126" s="92"/>
    </row>
    <row r="2127" spans="1:21" ht="12.75">
      <c r="A2127" s="92"/>
      <c r="B2127" s="92"/>
      <c r="C2127" s="92"/>
      <c r="D2127" s="92"/>
      <c r="E2127" s="92"/>
      <c r="F2127" s="92"/>
      <c r="G2127" s="92"/>
      <c r="H2127" s="92"/>
      <c r="I2127" s="92"/>
      <c r="J2127" s="92"/>
      <c r="K2127" s="92"/>
      <c r="L2127" s="92"/>
      <c r="M2127" s="92"/>
      <c r="N2127" s="92"/>
      <c r="O2127" s="92"/>
      <c r="P2127" s="92"/>
      <c r="Q2127" s="92"/>
      <c r="R2127" s="92"/>
      <c r="S2127" s="92"/>
      <c r="T2127" s="92"/>
      <c r="U2127" s="92"/>
    </row>
    <row r="2128" spans="1:21" ht="12.75">
      <c r="A2128" s="92"/>
      <c r="B2128" s="92"/>
      <c r="C2128" s="92"/>
      <c r="D2128" s="92"/>
      <c r="E2128" s="92"/>
      <c r="F2128" s="92"/>
      <c r="G2128" s="92"/>
      <c r="H2128" s="92"/>
      <c r="I2128" s="92"/>
      <c r="J2128" s="92"/>
      <c r="K2128" s="92"/>
      <c r="L2128" s="92"/>
      <c r="M2128" s="92"/>
      <c r="N2128" s="92"/>
      <c r="O2128" s="92"/>
      <c r="P2128" s="92"/>
      <c r="Q2128" s="92"/>
      <c r="R2128" s="92"/>
      <c r="S2128" s="92"/>
      <c r="T2128" s="92"/>
      <c r="U2128" s="92"/>
    </row>
    <row r="2129" spans="1:21" ht="12.75">
      <c r="A2129" s="92"/>
      <c r="B2129" s="92"/>
      <c r="C2129" s="92"/>
      <c r="D2129" s="92"/>
      <c r="E2129" s="92"/>
      <c r="F2129" s="92"/>
      <c r="G2129" s="92"/>
      <c r="H2129" s="92"/>
      <c r="I2129" s="92"/>
      <c r="J2129" s="92"/>
      <c r="K2129" s="92"/>
      <c r="L2129" s="92"/>
      <c r="M2129" s="92"/>
      <c r="N2129" s="92"/>
      <c r="O2129" s="92"/>
      <c r="P2129" s="92"/>
      <c r="Q2129" s="92"/>
      <c r="R2129" s="92"/>
      <c r="S2129" s="92"/>
      <c r="T2129" s="92"/>
      <c r="U2129" s="92"/>
    </row>
    <row r="2130" spans="1:21" ht="12.75">
      <c r="A2130" s="92"/>
      <c r="B2130" s="92"/>
      <c r="C2130" s="92"/>
      <c r="D2130" s="92"/>
      <c r="E2130" s="92"/>
      <c r="F2130" s="92"/>
      <c r="G2130" s="92"/>
      <c r="H2130" s="92"/>
      <c r="I2130" s="92"/>
      <c r="J2130" s="92"/>
      <c r="K2130" s="92"/>
      <c r="L2130" s="92"/>
      <c r="M2130" s="92"/>
      <c r="N2130" s="92"/>
      <c r="O2130" s="92"/>
      <c r="P2130" s="92"/>
      <c r="Q2130" s="92"/>
      <c r="R2130" s="92"/>
      <c r="S2130" s="92"/>
      <c r="T2130" s="92"/>
      <c r="U2130" s="92"/>
    </row>
    <row r="2131" spans="1:21" ht="12.75">
      <c r="A2131" s="92"/>
      <c r="B2131" s="92"/>
      <c r="C2131" s="92"/>
      <c r="D2131" s="92"/>
      <c r="E2131" s="92"/>
      <c r="F2131" s="92"/>
      <c r="G2131" s="92"/>
      <c r="H2131" s="92"/>
      <c r="I2131" s="92"/>
      <c r="J2131" s="92"/>
      <c r="K2131" s="92"/>
      <c r="L2131" s="92"/>
      <c r="M2131" s="92"/>
      <c r="N2131" s="92"/>
      <c r="O2131" s="92"/>
      <c r="P2131" s="92"/>
      <c r="Q2131" s="92"/>
      <c r="R2131" s="92"/>
      <c r="S2131" s="92"/>
      <c r="T2131" s="92"/>
      <c r="U2131" s="92"/>
    </row>
    <row r="2132" spans="1:21" ht="12.75">
      <c r="A2132" s="92"/>
      <c r="B2132" s="92"/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92"/>
      <c r="N2132" s="92"/>
      <c r="O2132" s="92"/>
      <c r="P2132" s="92"/>
      <c r="Q2132" s="92"/>
      <c r="R2132" s="92"/>
      <c r="S2132" s="92"/>
      <c r="T2132" s="92"/>
      <c r="U2132" s="92"/>
    </row>
    <row r="2133" spans="1:21" ht="12.75">
      <c r="A2133" s="92"/>
      <c r="B2133" s="92"/>
      <c r="C2133" s="92"/>
      <c r="D2133" s="92"/>
      <c r="E2133" s="92"/>
      <c r="F2133" s="92"/>
      <c r="G2133" s="92"/>
      <c r="H2133" s="92"/>
      <c r="I2133" s="92"/>
      <c r="J2133" s="92"/>
      <c r="K2133" s="92"/>
      <c r="L2133" s="92"/>
      <c r="M2133" s="92"/>
      <c r="N2133" s="92"/>
      <c r="O2133" s="92"/>
      <c r="P2133" s="92"/>
      <c r="Q2133" s="92"/>
      <c r="R2133" s="92"/>
      <c r="S2133" s="92"/>
      <c r="T2133" s="92"/>
      <c r="U2133" s="92"/>
    </row>
    <row r="2134" spans="1:21" ht="12.75">
      <c r="A2134" s="92"/>
      <c r="B2134" s="92"/>
      <c r="C2134" s="92"/>
      <c r="D2134" s="92"/>
      <c r="E2134" s="92"/>
      <c r="F2134" s="92"/>
      <c r="G2134" s="92"/>
      <c r="H2134" s="92"/>
      <c r="I2134" s="92"/>
      <c r="J2134" s="92"/>
      <c r="K2134" s="92"/>
      <c r="L2134" s="92"/>
      <c r="M2134" s="92"/>
      <c r="N2134" s="92"/>
      <c r="O2134" s="92"/>
      <c r="P2134" s="92"/>
      <c r="Q2134" s="92"/>
      <c r="R2134" s="92"/>
      <c r="S2134" s="92"/>
      <c r="T2134" s="92"/>
      <c r="U2134" s="92"/>
    </row>
    <row r="2135" spans="1:21" ht="12.75">
      <c r="A2135" s="92"/>
      <c r="B2135" s="92"/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  <c r="Q2135" s="92"/>
      <c r="R2135" s="92"/>
      <c r="S2135" s="92"/>
      <c r="T2135" s="92"/>
      <c r="U2135" s="92"/>
    </row>
    <row r="2136" spans="1:21" ht="12.75">
      <c r="A2136" s="92"/>
      <c r="B2136" s="92"/>
      <c r="C2136" s="92"/>
      <c r="D2136" s="92"/>
      <c r="E2136" s="92"/>
      <c r="F2136" s="92"/>
      <c r="G2136" s="92"/>
      <c r="H2136" s="92"/>
      <c r="I2136" s="92"/>
      <c r="J2136" s="92"/>
      <c r="K2136" s="92"/>
      <c r="L2136" s="92"/>
      <c r="M2136" s="92"/>
      <c r="N2136" s="92"/>
      <c r="O2136" s="92"/>
      <c r="P2136" s="92"/>
      <c r="Q2136" s="92"/>
      <c r="R2136" s="92"/>
      <c r="S2136" s="92"/>
      <c r="T2136" s="92"/>
      <c r="U2136" s="92"/>
    </row>
    <row r="2137" spans="1:21" ht="12.75">
      <c r="A2137" s="92"/>
      <c r="B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  <c r="Q2137" s="92"/>
      <c r="R2137" s="92"/>
      <c r="S2137" s="92"/>
      <c r="T2137" s="92"/>
      <c r="U2137" s="92"/>
    </row>
    <row r="2138" spans="1:21" ht="12.75">
      <c r="A2138" s="92"/>
      <c r="B2138" s="92"/>
      <c r="C2138" s="92"/>
      <c r="D2138" s="92"/>
      <c r="E2138" s="92"/>
      <c r="F2138" s="92"/>
      <c r="G2138" s="92"/>
      <c r="H2138" s="92"/>
      <c r="I2138" s="92"/>
      <c r="J2138" s="92"/>
      <c r="K2138" s="92"/>
      <c r="L2138" s="92"/>
      <c r="M2138" s="92"/>
      <c r="N2138" s="92"/>
      <c r="O2138" s="92"/>
      <c r="P2138" s="92"/>
      <c r="Q2138" s="92"/>
      <c r="R2138" s="92"/>
      <c r="S2138" s="92"/>
      <c r="T2138" s="92"/>
      <c r="U2138" s="92"/>
    </row>
    <row r="2139" spans="1:21" ht="12.75">
      <c r="A2139" s="92"/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  <c r="T2139" s="92"/>
      <c r="U2139" s="92"/>
    </row>
    <row r="2140" spans="1:21" ht="12.75">
      <c r="A2140" s="92"/>
      <c r="B2140" s="92"/>
      <c r="C2140" s="92"/>
      <c r="D2140" s="92"/>
      <c r="E2140" s="92"/>
      <c r="F2140" s="92"/>
      <c r="G2140" s="92"/>
      <c r="H2140" s="92"/>
      <c r="I2140" s="92"/>
      <c r="J2140" s="92"/>
      <c r="K2140" s="92"/>
      <c r="L2140" s="92"/>
      <c r="M2140" s="92"/>
      <c r="N2140" s="92"/>
      <c r="O2140" s="92"/>
      <c r="P2140" s="92"/>
      <c r="Q2140" s="92"/>
      <c r="R2140" s="92"/>
      <c r="S2140" s="92"/>
      <c r="T2140" s="92"/>
      <c r="U2140" s="92"/>
    </row>
    <row r="2141" spans="1:21" ht="12.75">
      <c r="A2141" s="92"/>
      <c r="B2141" s="92"/>
      <c r="C2141" s="92"/>
      <c r="D2141" s="92"/>
      <c r="E2141" s="92"/>
      <c r="F2141" s="92"/>
      <c r="G2141" s="92"/>
      <c r="H2141" s="92"/>
      <c r="I2141" s="92"/>
      <c r="J2141" s="92"/>
      <c r="K2141" s="92"/>
      <c r="L2141" s="92"/>
      <c r="M2141" s="92"/>
      <c r="N2141" s="92"/>
      <c r="O2141" s="92"/>
      <c r="P2141" s="92"/>
      <c r="Q2141" s="92"/>
      <c r="R2141" s="92"/>
      <c r="S2141" s="92"/>
      <c r="T2141" s="92"/>
      <c r="U2141" s="92"/>
    </row>
    <row r="2142" spans="1:21" ht="12.75">
      <c r="A2142" s="92"/>
      <c r="B2142" s="92"/>
      <c r="C2142" s="92"/>
      <c r="D2142" s="92"/>
      <c r="E2142" s="92"/>
      <c r="F2142" s="92"/>
      <c r="G2142" s="92"/>
      <c r="H2142" s="92"/>
      <c r="I2142" s="92"/>
      <c r="J2142" s="92"/>
      <c r="K2142" s="92"/>
      <c r="L2142" s="92"/>
      <c r="M2142" s="92"/>
      <c r="N2142" s="92"/>
      <c r="O2142" s="92"/>
      <c r="P2142" s="92"/>
      <c r="Q2142" s="92"/>
      <c r="R2142" s="92"/>
      <c r="S2142" s="92"/>
      <c r="T2142" s="92"/>
      <c r="U2142" s="92"/>
    </row>
    <row r="2143" spans="1:21" ht="12.75">
      <c r="A2143" s="92"/>
      <c r="B2143" s="92"/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92"/>
      <c r="R2143" s="92"/>
      <c r="S2143" s="92"/>
      <c r="T2143" s="92"/>
      <c r="U2143" s="92"/>
    </row>
    <row r="2144" spans="1:21" ht="12.75">
      <c r="A2144" s="92"/>
      <c r="B2144" s="92"/>
      <c r="C2144" s="92"/>
      <c r="D2144" s="92"/>
      <c r="E2144" s="92"/>
      <c r="F2144" s="92"/>
      <c r="G2144" s="92"/>
      <c r="H2144" s="92"/>
      <c r="I2144" s="92"/>
      <c r="J2144" s="92"/>
      <c r="K2144" s="92"/>
      <c r="L2144" s="92"/>
      <c r="M2144" s="92"/>
      <c r="N2144" s="92"/>
      <c r="O2144" s="92"/>
      <c r="P2144" s="92"/>
      <c r="Q2144" s="92"/>
      <c r="R2144" s="92"/>
      <c r="S2144" s="92"/>
      <c r="T2144" s="92"/>
      <c r="U2144" s="92"/>
    </row>
    <row r="2145" spans="1:21" ht="12.75">
      <c r="A2145" s="92"/>
      <c r="B2145" s="92"/>
      <c r="C2145" s="92"/>
      <c r="D2145" s="92"/>
      <c r="E2145" s="92"/>
      <c r="F2145" s="92"/>
      <c r="G2145" s="92"/>
      <c r="H2145" s="92"/>
      <c r="I2145" s="92"/>
      <c r="J2145" s="92"/>
      <c r="K2145" s="92"/>
      <c r="L2145" s="92"/>
      <c r="M2145" s="92"/>
      <c r="N2145" s="92"/>
      <c r="O2145" s="92"/>
      <c r="P2145" s="92"/>
      <c r="Q2145" s="92"/>
      <c r="R2145" s="92"/>
      <c r="S2145" s="92"/>
      <c r="T2145" s="92"/>
      <c r="U2145" s="92"/>
    </row>
    <row r="2146" spans="1:21" ht="12.75">
      <c r="A2146" s="92"/>
      <c r="B2146" s="92"/>
      <c r="C2146" s="92"/>
      <c r="D2146" s="92"/>
      <c r="E2146" s="92"/>
      <c r="F2146" s="92"/>
      <c r="G2146" s="92"/>
      <c r="H2146" s="92"/>
      <c r="I2146" s="92"/>
      <c r="J2146" s="92"/>
      <c r="K2146" s="92"/>
      <c r="L2146" s="92"/>
      <c r="M2146" s="92"/>
      <c r="N2146" s="92"/>
      <c r="O2146" s="92"/>
      <c r="P2146" s="92"/>
      <c r="Q2146" s="92"/>
      <c r="R2146" s="92"/>
      <c r="S2146" s="92"/>
      <c r="T2146" s="92"/>
      <c r="U2146" s="92"/>
    </row>
    <row r="2147" spans="1:21" ht="12.75">
      <c r="A2147" s="92"/>
      <c r="B2147" s="92"/>
      <c r="C2147" s="92"/>
      <c r="D2147" s="92"/>
      <c r="E2147" s="92"/>
      <c r="F2147" s="92"/>
      <c r="G2147" s="92"/>
      <c r="H2147" s="92"/>
      <c r="I2147" s="92"/>
      <c r="J2147" s="92"/>
      <c r="K2147" s="92"/>
      <c r="L2147" s="92"/>
      <c r="M2147" s="92"/>
      <c r="N2147" s="92"/>
      <c r="O2147" s="92"/>
      <c r="P2147" s="92"/>
      <c r="Q2147" s="92"/>
      <c r="R2147" s="92"/>
      <c r="S2147" s="92"/>
      <c r="T2147" s="92"/>
      <c r="U2147" s="92"/>
    </row>
    <row r="2148" spans="1:21" ht="12.75">
      <c r="A2148" s="92"/>
      <c r="B2148" s="92"/>
      <c r="C2148" s="92"/>
      <c r="D2148" s="92"/>
      <c r="E2148" s="92"/>
      <c r="F2148" s="92"/>
      <c r="G2148" s="92"/>
      <c r="H2148" s="92"/>
      <c r="I2148" s="92"/>
      <c r="J2148" s="92"/>
      <c r="K2148" s="92"/>
      <c r="L2148" s="92"/>
      <c r="M2148" s="92"/>
      <c r="N2148" s="92"/>
      <c r="O2148" s="92"/>
      <c r="P2148" s="92"/>
      <c r="Q2148" s="92"/>
      <c r="R2148" s="92"/>
      <c r="S2148" s="92"/>
      <c r="T2148" s="92"/>
      <c r="U2148" s="92"/>
    </row>
    <row r="2149" spans="1:21" ht="12.75">
      <c r="A2149" s="92"/>
      <c r="B2149" s="92"/>
      <c r="C2149" s="92"/>
      <c r="D2149" s="92"/>
      <c r="E2149" s="92"/>
      <c r="F2149" s="92"/>
      <c r="G2149" s="92"/>
      <c r="H2149" s="92"/>
      <c r="I2149" s="92"/>
      <c r="J2149" s="92"/>
      <c r="K2149" s="92"/>
      <c r="L2149" s="92"/>
      <c r="M2149" s="92"/>
      <c r="N2149" s="92"/>
      <c r="O2149" s="92"/>
      <c r="P2149" s="92"/>
      <c r="Q2149" s="92"/>
      <c r="R2149" s="92"/>
      <c r="S2149" s="92"/>
      <c r="T2149" s="92"/>
      <c r="U2149" s="92"/>
    </row>
    <row r="2150" spans="1:21" ht="12.75">
      <c r="A2150" s="92"/>
      <c r="B2150" s="92"/>
      <c r="C2150" s="92"/>
      <c r="D2150" s="92"/>
      <c r="E2150" s="92"/>
      <c r="F2150" s="92"/>
      <c r="G2150" s="92"/>
      <c r="H2150" s="92"/>
      <c r="I2150" s="92"/>
      <c r="J2150" s="92"/>
      <c r="K2150" s="92"/>
      <c r="L2150" s="92"/>
      <c r="M2150" s="92"/>
      <c r="N2150" s="92"/>
      <c r="O2150" s="92"/>
      <c r="P2150" s="92"/>
      <c r="Q2150" s="92"/>
      <c r="R2150" s="92"/>
      <c r="S2150" s="92"/>
      <c r="T2150" s="92"/>
      <c r="U2150" s="92"/>
    </row>
    <row r="2151" spans="1:21" ht="12.75">
      <c r="A2151" s="92"/>
      <c r="B2151" s="92"/>
      <c r="C2151" s="92"/>
      <c r="D2151" s="92"/>
      <c r="E2151" s="92"/>
      <c r="F2151" s="92"/>
      <c r="G2151" s="92"/>
      <c r="H2151" s="92"/>
      <c r="I2151" s="92"/>
      <c r="J2151" s="92"/>
      <c r="K2151" s="92"/>
      <c r="L2151" s="92"/>
      <c r="M2151" s="92"/>
      <c r="N2151" s="92"/>
      <c r="O2151" s="92"/>
      <c r="P2151" s="92"/>
      <c r="Q2151" s="92"/>
      <c r="R2151" s="92"/>
      <c r="S2151" s="92"/>
      <c r="T2151" s="92"/>
      <c r="U2151" s="92"/>
    </row>
    <row r="2152" spans="1:21" ht="12.75">
      <c r="A2152" s="92"/>
      <c r="B2152" s="92"/>
      <c r="C2152" s="92"/>
      <c r="D2152" s="92"/>
      <c r="E2152" s="92"/>
      <c r="F2152" s="92"/>
      <c r="G2152" s="92"/>
      <c r="H2152" s="92"/>
      <c r="I2152" s="92"/>
      <c r="J2152" s="92"/>
      <c r="K2152" s="92"/>
      <c r="L2152" s="92"/>
      <c r="M2152" s="92"/>
      <c r="N2152" s="92"/>
      <c r="O2152" s="92"/>
      <c r="P2152" s="92"/>
      <c r="Q2152" s="92"/>
      <c r="R2152" s="92"/>
      <c r="S2152" s="92"/>
      <c r="T2152" s="92"/>
      <c r="U2152" s="92"/>
    </row>
    <row r="2153" spans="1:21" ht="12.75">
      <c r="A2153" s="92"/>
      <c r="B2153" s="92"/>
      <c r="C2153" s="92"/>
      <c r="D2153" s="92"/>
      <c r="E2153" s="92"/>
      <c r="F2153" s="92"/>
      <c r="G2153" s="92"/>
      <c r="H2153" s="92"/>
      <c r="I2153" s="92"/>
      <c r="J2153" s="92"/>
      <c r="K2153" s="92"/>
      <c r="L2153" s="92"/>
      <c r="M2153" s="92"/>
      <c r="N2153" s="92"/>
      <c r="O2153" s="92"/>
      <c r="P2153" s="92"/>
      <c r="Q2153" s="92"/>
      <c r="R2153" s="92"/>
      <c r="S2153" s="92"/>
      <c r="T2153" s="92"/>
      <c r="U2153" s="92"/>
    </row>
    <row r="2154" spans="1:21" ht="12.75">
      <c r="A2154" s="92"/>
      <c r="B2154" s="92"/>
      <c r="C2154" s="92"/>
      <c r="D2154" s="92"/>
      <c r="E2154" s="92"/>
      <c r="F2154" s="92"/>
      <c r="G2154" s="92"/>
      <c r="H2154" s="92"/>
      <c r="I2154" s="92"/>
      <c r="J2154" s="92"/>
      <c r="K2154" s="92"/>
      <c r="L2154" s="92"/>
      <c r="M2154" s="92"/>
      <c r="N2154" s="92"/>
      <c r="O2154" s="92"/>
      <c r="P2154" s="92"/>
      <c r="Q2154" s="92"/>
      <c r="R2154" s="92"/>
      <c r="S2154" s="92"/>
      <c r="T2154" s="92"/>
      <c r="U2154" s="92"/>
    </row>
    <row r="2155" spans="1:21" ht="12.75">
      <c r="A2155" s="92"/>
      <c r="B2155" s="92"/>
      <c r="C2155" s="92"/>
      <c r="D2155" s="92"/>
      <c r="E2155" s="92"/>
      <c r="F2155" s="92"/>
      <c r="G2155" s="92"/>
      <c r="H2155" s="92"/>
      <c r="I2155" s="92"/>
      <c r="J2155" s="92"/>
      <c r="K2155" s="92"/>
      <c r="L2155" s="92"/>
      <c r="M2155" s="92"/>
      <c r="N2155" s="92"/>
      <c r="O2155" s="92"/>
      <c r="P2155" s="92"/>
      <c r="Q2155" s="92"/>
      <c r="R2155" s="92"/>
      <c r="S2155" s="92"/>
      <c r="T2155" s="92"/>
      <c r="U2155" s="92"/>
    </row>
    <row r="2156" spans="1:21" ht="12.75">
      <c r="A2156" s="92"/>
      <c r="B2156" s="92"/>
      <c r="C2156" s="92"/>
      <c r="D2156" s="92"/>
      <c r="E2156" s="92"/>
      <c r="F2156" s="92"/>
      <c r="G2156" s="92"/>
      <c r="H2156" s="92"/>
      <c r="I2156" s="92"/>
      <c r="J2156" s="92"/>
      <c r="K2156" s="92"/>
      <c r="L2156" s="92"/>
      <c r="M2156" s="92"/>
      <c r="N2156" s="92"/>
      <c r="O2156" s="92"/>
      <c r="P2156" s="92"/>
      <c r="Q2156" s="92"/>
      <c r="R2156" s="92"/>
      <c r="S2156" s="92"/>
      <c r="T2156" s="92"/>
      <c r="U2156" s="92"/>
    </row>
    <row r="2157" spans="1:21" ht="12.75">
      <c r="A2157" s="92"/>
      <c r="B2157" s="92"/>
      <c r="C2157" s="92"/>
      <c r="D2157" s="92"/>
      <c r="E2157" s="92"/>
      <c r="F2157" s="92"/>
      <c r="G2157" s="92"/>
      <c r="H2157" s="92"/>
      <c r="I2157" s="92"/>
      <c r="J2157" s="92"/>
      <c r="K2157" s="92"/>
      <c r="L2157" s="92"/>
      <c r="M2157" s="92"/>
      <c r="N2157" s="92"/>
      <c r="O2157" s="92"/>
      <c r="P2157" s="92"/>
      <c r="Q2157" s="92"/>
      <c r="R2157" s="92"/>
      <c r="S2157" s="92"/>
      <c r="T2157" s="92"/>
      <c r="U2157" s="92"/>
    </row>
    <row r="2158" spans="1:21" ht="12.75">
      <c r="A2158" s="92"/>
      <c r="B2158" s="92"/>
      <c r="C2158" s="92"/>
      <c r="D2158" s="92"/>
      <c r="E2158" s="92"/>
      <c r="F2158" s="92"/>
      <c r="G2158" s="92"/>
      <c r="H2158" s="92"/>
      <c r="I2158" s="92"/>
      <c r="J2158" s="92"/>
      <c r="K2158" s="92"/>
      <c r="L2158" s="92"/>
      <c r="M2158" s="92"/>
      <c r="N2158" s="92"/>
      <c r="O2158" s="92"/>
      <c r="P2158" s="92"/>
      <c r="Q2158" s="92"/>
      <c r="R2158" s="92"/>
      <c r="S2158" s="92"/>
      <c r="T2158" s="92"/>
      <c r="U2158" s="92"/>
    </row>
    <row r="2159" spans="1:21" ht="12.75">
      <c r="A2159" s="92"/>
      <c r="B2159" s="92"/>
      <c r="C2159" s="92"/>
      <c r="D2159" s="92"/>
      <c r="E2159" s="92"/>
      <c r="F2159" s="92"/>
      <c r="G2159" s="92"/>
      <c r="H2159" s="92"/>
      <c r="I2159" s="92"/>
      <c r="J2159" s="92"/>
      <c r="K2159" s="92"/>
      <c r="L2159" s="92"/>
      <c r="M2159" s="92"/>
      <c r="N2159" s="92"/>
      <c r="O2159" s="92"/>
      <c r="P2159" s="92"/>
      <c r="Q2159" s="92"/>
      <c r="R2159" s="92"/>
      <c r="S2159" s="92"/>
      <c r="T2159" s="92"/>
      <c r="U2159" s="92"/>
    </row>
    <row r="2160" spans="1:21" ht="12.75">
      <c r="A2160" s="92"/>
      <c r="B2160" s="92"/>
      <c r="C2160" s="92"/>
      <c r="D2160" s="92"/>
      <c r="E2160" s="92"/>
      <c r="F2160" s="92"/>
      <c r="G2160" s="92"/>
      <c r="H2160" s="92"/>
      <c r="I2160" s="92"/>
      <c r="J2160" s="92"/>
      <c r="K2160" s="92"/>
      <c r="L2160" s="92"/>
      <c r="M2160" s="92"/>
      <c r="N2160" s="92"/>
      <c r="O2160" s="92"/>
      <c r="P2160" s="92"/>
      <c r="Q2160" s="92"/>
      <c r="R2160" s="92"/>
      <c r="S2160" s="92"/>
      <c r="T2160" s="92"/>
      <c r="U2160" s="92"/>
    </row>
    <row r="2161" spans="1:21" ht="12.75">
      <c r="A2161" s="92"/>
      <c r="B2161" s="92"/>
      <c r="C2161" s="92"/>
      <c r="D2161" s="92"/>
      <c r="E2161" s="92"/>
      <c r="F2161" s="92"/>
      <c r="G2161" s="92"/>
      <c r="H2161" s="92"/>
      <c r="I2161" s="92"/>
      <c r="J2161" s="92"/>
      <c r="K2161" s="92"/>
      <c r="L2161" s="92"/>
      <c r="M2161" s="92"/>
      <c r="N2161" s="92"/>
      <c r="O2161" s="92"/>
      <c r="P2161" s="92"/>
      <c r="Q2161" s="92"/>
      <c r="R2161" s="92"/>
      <c r="S2161" s="92"/>
      <c r="T2161" s="92"/>
      <c r="U2161" s="92"/>
    </row>
    <row r="2162" spans="1:21" ht="12.75">
      <c r="A2162" s="92"/>
      <c r="B2162" s="92"/>
      <c r="C2162" s="92"/>
      <c r="D2162" s="92"/>
      <c r="E2162" s="92"/>
      <c r="F2162" s="92"/>
      <c r="G2162" s="92"/>
      <c r="H2162" s="92"/>
      <c r="I2162" s="92"/>
      <c r="J2162" s="92"/>
      <c r="K2162" s="92"/>
      <c r="L2162" s="92"/>
      <c r="M2162" s="92"/>
      <c r="N2162" s="92"/>
      <c r="O2162" s="92"/>
      <c r="P2162" s="92"/>
      <c r="Q2162" s="92"/>
      <c r="R2162" s="92"/>
      <c r="S2162" s="92"/>
      <c r="T2162" s="92"/>
      <c r="U2162" s="92"/>
    </row>
    <row r="2163" spans="1:21" ht="12.75">
      <c r="A2163" s="92"/>
      <c r="B2163" s="92"/>
      <c r="C2163" s="92"/>
      <c r="D2163" s="92"/>
      <c r="E2163" s="92"/>
      <c r="F2163" s="92"/>
      <c r="G2163" s="92"/>
      <c r="H2163" s="92"/>
      <c r="I2163" s="92"/>
      <c r="J2163" s="92"/>
      <c r="K2163" s="92"/>
      <c r="L2163" s="92"/>
      <c r="M2163" s="92"/>
      <c r="N2163" s="92"/>
      <c r="O2163" s="92"/>
      <c r="P2163" s="92"/>
      <c r="Q2163" s="92"/>
      <c r="R2163" s="92"/>
      <c r="S2163" s="92"/>
      <c r="T2163" s="92"/>
      <c r="U2163" s="92"/>
    </row>
    <row r="2164" spans="1:21" ht="12.75">
      <c r="A2164" s="92"/>
      <c r="B2164" s="92"/>
      <c r="C2164" s="92"/>
      <c r="D2164" s="92"/>
      <c r="E2164" s="92"/>
      <c r="F2164" s="92"/>
      <c r="G2164" s="92"/>
      <c r="H2164" s="92"/>
      <c r="I2164" s="92"/>
      <c r="J2164" s="92"/>
      <c r="K2164" s="92"/>
      <c r="L2164" s="92"/>
      <c r="M2164" s="92"/>
      <c r="N2164" s="92"/>
      <c r="O2164" s="92"/>
      <c r="P2164" s="92"/>
      <c r="Q2164" s="92"/>
      <c r="R2164" s="92"/>
      <c r="S2164" s="92"/>
      <c r="T2164" s="92"/>
      <c r="U2164" s="92"/>
    </row>
    <row r="2165" spans="1:21" ht="12.75">
      <c r="A2165" s="92"/>
      <c r="B2165" s="92"/>
      <c r="C2165" s="92"/>
      <c r="D2165" s="92"/>
      <c r="E2165" s="92"/>
      <c r="F2165" s="92"/>
      <c r="G2165" s="92"/>
      <c r="H2165" s="92"/>
      <c r="I2165" s="92"/>
      <c r="J2165" s="92"/>
      <c r="K2165" s="92"/>
      <c r="L2165" s="92"/>
      <c r="M2165" s="92"/>
      <c r="N2165" s="92"/>
      <c r="O2165" s="92"/>
      <c r="P2165" s="92"/>
      <c r="Q2165" s="92"/>
      <c r="R2165" s="92"/>
      <c r="S2165" s="92"/>
      <c r="T2165" s="92"/>
      <c r="U2165" s="92"/>
    </row>
    <row r="2166" spans="1:21" ht="12.75">
      <c r="A2166" s="92"/>
      <c r="B2166" s="92"/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  <c r="Q2166" s="92"/>
      <c r="R2166" s="92"/>
      <c r="S2166" s="92"/>
      <c r="T2166" s="92"/>
      <c r="U2166" s="92"/>
    </row>
    <row r="2167" spans="1:21" ht="12.75">
      <c r="A2167" s="92"/>
      <c r="B2167" s="92"/>
      <c r="C2167" s="92"/>
      <c r="D2167" s="92"/>
      <c r="E2167" s="92"/>
      <c r="F2167" s="92"/>
      <c r="G2167" s="92"/>
      <c r="H2167" s="92"/>
      <c r="I2167" s="92"/>
      <c r="J2167" s="92"/>
      <c r="K2167" s="92"/>
      <c r="L2167" s="92"/>
      <c r="M2167" s="92"/>
      <c r="N2167" s="92"/>
      <c r="O2167" s="92"/>
      <c r="P2167" s="92"/>
      <c r="Q2167" s="92"/>
      <c r="R2167" s="92"/>
      <c r="S2167" s="92"/>
      <c r="T2167" s="92"/>
      <c r="U2167" s="92"/>
    </row>
    <row r="2168" spans="1:21" ht="12.75">
      <c r="A2168" s="92"/>
      <c r="B2168" s="92"/>
      <c r="C2168" s="92"/>
      <c r="D2168" s="92"/>
      <c r="E2168" s="92"/>
      <c r="F2168" s="92"/>
      <c r="G2168" s="92"/>
      <c r="H2168" s="92"/>
      <c r="I2168" s="92"/>
      <c r="J2168" s="92"/>
      <c r="K2168" s="92"/>
      <c r="L2168" s="92"/>
      <c r="M2168" s="92"/>
      <c r="N2168" s="92"/>
      <c r="O2168" s="92"/>
      <c r="P2168" s="92"/>
      <c r="Q2168" s="92"/>
      <c r="R2168" s="92"/>
      <c r="S2168" s="92"/>
      <c r="T2168" s="92"/>
      <c r="U2168" s="92"/>
    </row>
    <row r="2169" spans="1:21" ht="12.75">
      <c r="A2169" s="92"/>
      <c r="B2169" s="92"/>
      <c r="C2169" s="92"/>
      <c r="D2169" s="92"/>
      <c r="E2169" s="92"/>
      <c r="F2169" s="92"/>
      <c r="G2169" s="92"/>
      <c r="H2169" s="92"/>
      <c r="I2169" s="92"/>
      <c r="J2169" s="92"/>
      <c r="K2169" s="92"/>
      <c r="L2169" s="92"/>
      <c r="M2169" s="92"/>
      <c r="N2169" s="92"/>
      <c r="O2169" s="92"/>
      <c r="P2169" s="92"/>
      <c r="Q2169" s="92"/>
      <c r="R2169" s="92"/>
      <c r="S2169" s="92"/>
      <c r="T2169" s="92"/>
      <c r="U2169" s="92"/>
    </row>
    <row r="2170" spans="1:21" ht="12.75">
      <c r="A2170" s="92"/>
      <c r="B2170" s="92"/>
      <c r="C2170" s="92"/>
      <c r="D2170" s="92"/>
      <c r="E2170" s="92"/>
      <c r="F2170" s="92"/>
      <c r="G2170" s="92"/>
      <c r="H2170" s="92"/>
      <c r="I2170" s="92"/>
      <c r="J2170" s="92"/>
      <c r="K2170" s="92"/>
      <c r="L2170" s="92"/>
      <c r="M2170" s="92"/>
      <c r="N2170" s="92"/>
      <c r="O2170" s="92"/>
      <c r="P2170" s="92"/>
      <c r="Q2170" s="92"/>
      <c r="R2170" s="92"/>
      <c r="S2170" s="92"/>
      <c r="T2170" s="92"/>
      <c r="U2170" s="92"/>
    </row>
    <row r="2171" spans="1:21" ht="12.75">
      <c r="A2171" s="92"/>
      <c r="B2171" s="92"/>
      <c r="C2171" s="92"/>
      <c r="D2171" s="92"/>
      <c r="E2171" s="92"/>
      <c r="F2171" s="92"/>
      <c r="G2171" s="92"/>
      <c r="H2171" s="92"/>
      <c r="I2171" s="92"/>
      <c r="J2171" s="92"/>
      <c r="K2171" s="92"/>
      <c r="L2171" s="92"/>
      <c r="M2171" s="92"/>
      <c r="N2171" s="92"/>
      <c r="O2171" s="92"/>
      <c r="P2171" s="92"/>
      <c r="Q2171" s="92"/>
      <c r="R2171" s="92"/>
      <c r="S2171" s="92"/>
      <c r="T2171" s="92"/>
      <c r="U2171" s="92"/>
    </row>
    <row r="2172" spans="1:21" ht="12.75">
      <c r="A2172" s="92"/>
      <c r="B2172" s="92"/>
      <c r="C2172" s="92"/>
      <c r="D2172" s="92"/>
      <c r="E2172" s="92"/>
      <c r="F2172" s="92"/>
      <c r="G2172" s="92"/>
      <c r="H2172" s="92"/>
      <c r="I2172" s="92"/>
      <c r="J2172" s="92"/>
      <c r="K2172" s="92"/>
      <c r="L2172" s="92"/>
      <c r="M2172" s="92"/>
      <c r="N2172" s="92"/>
      <c r="O2172" s="92"/>
      <c r="P2172" s="92"/>
      <c r="Q2172" s="92"/>
      <c r="R2172" s="92"/>
      <c r="S2172" s="92"/>
      <c r="T2172" s="92"/>
      <c r="U2172" s="92"/>
    </row>
    <row r="2173" spans="1:21" ht="12.75">
      <c r="A2173" s="92"/>
      <c r="B2173" s="92"/>
      <c r="C2173" s="92"/>
      <c r="D2173" s="92"/>
      <c r="E2173" s="92"/>
      <c r="F2173" s="92"/>
      <c r="G2173" s="92"/>
      <c r="H2173" s="92"/>
      <c r="I2173" s="92"/>
      <c r="J2173" s="92"/>
      <c r="K2173" s="92"/>
      <c r="L2173" s="92"/>
      <c r="M2173" s="92"/>
      <c r="N2173" s="92"/>
      <c r="O2173" s="92"/>
      <c r="P2173" s="92"/>
      <c r="Q2173" s="92"/>
      <c r="R2173" s="92"/>
      <c r="S2173" s="92"/>
      <c r="T2173" s="92"/>
      <c r="U2173" s="92"/>
    </row>
    <row r="2174" spans="1:21" ht="12.75">
      <c r="A2174" s="92"/>
      <c r="B2174" s="92"/>
      <c r="C2174" s="92"/>
      <c r="D2174" s="92"/>
      <c r="E2174" s="92"/>
      <c r="F2174" s="92"/>
      <c r="G2174" s="92"/>
      <c r="H2174" s="92"/>
      <c r="I2174" s="92"/>
      <c r="J2174" s="92"/>
      <c r="K2174" s="92"/>
      <c r="L2174" s="92"/>
      <c r="M2174" s="92"/>
      <c r="N2174" s="92"/>
      <c r="O2174" s="92"/>
      <c r="P2174" s="92"/>
      <c r="Q2174" s="92"/>
      <c r="R2174" s="92"/>
      <c r="S2174" s="92"/>
      <c r="T2174" s="92"/>
      <c r="U2174" s="92"/>
    </row>
    <row r="2175" spans="1:21" ht="12.75">
      <c r="A2175" s="92"/>
      <c r="B2175" s="92"/>
      <c r="C2175" s="92"/>
      <c r="D2175" s="92"/>
      <c r="E2175" s="92"/>
      <c r="F2175" s="92"/>
      <c r="G2175" s="92"/>
      <c r="H2175" s="92"/>
      <c r="I2175" s="92"/>
      <c r="J2175" s="92"/>
      <c r="K2175" s="92"/>
      <c r="L2175" s="92"/>
      <c r="M2175" s="92"/>
      <c r="N2175" s="92"/>
      <c r="O2175" s="92"/>
      <c r="P2175" s="92"/>
      <c r="Q2175" s="92"/>
      <c r="R2175" s="92"/>
      <c r="S2175" s="92"/>
      <c r="T2175" s="92"/>
      <c r="U2175" s="92"/>
    </row>
    <row r="2176" spans="1:21" ht="12.75">
      <c r="A2176" s="92"/>
      <c r="B2176" s="92"/>
      <c r="C2176" s="92"/>
      <c r="D2176" s="92"/>
      <c r="E2176" s="92"/>
      <c r="F2176" s="92"/>
      <c r="G2176" s="92"/>
      <c r="H2176" s="92"/>
      <c r="I2176" s="92"/>
      <c r="J2176" s="92"/>
      <c r="K2176" s="92"/>
      <c r="L2176" s="92"/>
      <c r="M2176" s="92"/>
      <c r="N2176" s="92"/>
      <c r="O2176" s="92"/>
      <c r="P2176" s="92"/>
      <c r="Q2176" s="92"/>
      <c r="R2176" s="92"/>
      <c r="S2176" s="92"/>
      <c r="T2176" s="92"/>
      <c r="U2176" s="92"/>
    </row>
    <row r="2177" spans="1:21" ht="12.75">
      <c r="A2177" s="92"/>
      <c r="B2177" s="92"/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  <c r="Q2177" s="92"/>
      <c r="R2177" s="92"/>
      <c r="S2177" s="92"/>
      <c r="T2177" s="92"/>
      <c r="U2177" s="92"/>
    </row>
    <row r="2178" spans="1:21" ht="12.75">
      <c r="A2178" s="92"/>
      <c r="B2178" s="92"/>
      <c r="C2178" s="92"/>
      <c r="D2178" s="92"/>
      <c r="E2178" s="92"/>
      <c r="F2178" s="92"/>
      <c r="G2178" s="92"/>
      <c r="H2178" s="92"/>
      <c r="I2178" s="92"/>
      <c r="J2178" s="92"/>
      <c r="K2178" s="92"/>
      <c r="L2178" s="92"/>
      <c r="M2178" s="92"/>
      <c r="N2178" s="92"/>
      <c r="O2178" s="92"/>
      <c r="P2178" s="92"/>
      <c r="Q2178" s="92"/>
      <c r="R2178" s="92"/>
      <c r="S2178" s="92"/>
      <c r="T2178" s="92"/>
      <c r="U2178" s="92"/>
    </row>
    <row r="2179" spans="1:21" ht="12.75">
      <c r="A2179" s="92"/>
      <c r="B2179" s="92"/>
      <c r="C2179" s="92"/>
      <c r="D2179" s="92"/>
      <c r="E2179" s="92"/>
      <c r="F2179" s="92"/>
      <c r="G2179" s="92"/>
      <c r="H2179" s="92"/>
      <c r="I2179" s="92"/>
      <c r="J2179" s="92"/>
      <c r="K2179" s="92"/>
      <c r="L2179" s="92"/>
      <c r="M2179" s="92"/>
      <c r="N2179" s="92"/>
      <c r="O2179" s="92"/>
      <c r="P2179" s="92"/>
      <c r="Q2179" s="92"/>
      <c r="R2179" s="92"/>
      <c r="S2179" s="92"/>
      <c r="T2179" s="92"/>
      <c r="U2179" s="92"/>
    </row>
    <row r="2180" spans="1:21" ht="12.75">
      <c r="A2180" s="92"/>
      <c r="B2180" s="92"/>
      <c r="C2180" s="92"/>
      <c r="D2180" s="92"/>
      <c r="E2180" s="92"/>
      <c r="F2180" s="92"/>
      <c r="G2180" s="92"/>
      <c r="H2180" s="92"/>
      <c r="I2180" s="92"/>
      <c r="J2180" s="92"/>
      <c r="K2180" s="92"/>
      <c r="L2180" s="92"/>
      <c r="M2180" s="92"/>
      <c r="N2180" s="92"/>
      <c r="O2180" s="92"/>
      <c r="P2180" s="92"/>
      <c r="Q2180" s="92"/>
      <c r="R2180" s="92"/>
      <c r="S2180" s="92"/>
      <c r="T2180" s="92"/>
      <c r="U2180" s="92"/>
    </row>
    <row r="2181" spans="1:21" ht="12.75">
      <c r="A2181" s="92"/>
      <c r="B2181" s="92"/>
      <c r="C2181" s="92"/>
      <c r="D2181" s="92"/>
      <c r="E2181" s="92"/>
      <c r="F2181" s="92"/>
      <c r="G2181" s="92"/>
      <c r="H2181" s="92"/>
      <c r="I2181" s="92"/>
      <c r="J2181" s="92"/>
      <c r="K2181" s="92"/>
      <c r="L2181" s="92"/>
      <c r="M2181" s="92"/>
      <c r="N2181" s="92"/>
      <c r="O2181" s="92"/>
      <c r="P2181" s="92"/>
      <c r="Q2181" s="92"/>
      <c r="R2181" s="92"/>
      <c r="S2181" s="92"/>
      <c r="T2181" s="92"/>
      <c r="U2181" s="92"/>
    </row>
    <row r="2182" spans="1:21" ht="12.75">
      <c r="A2182" s="92"/>
      <c r="B2182" s="92"/>
      <c r="C2182" s="92"/>
      <c r="D2182" s="92"/>
      <c r="E2182" s="92"/>
      <c r="F2182" s="92"/>
      <c r="G2182" s="92"/>
      <c r="H2182" s="92"/>
      <c r="I2182" s="92"/>
      <c r="J2182" s="92"/>
      <c r="K2182" s="92"/>
      <c r="L2182" s="92"/>
      <c r="M2182" s="92"/>
      <c r="N2182" s="92"/>
      <c r="O2182" s="92"/>
      <c r="P2182" s="92"/>
      <c r="Q2182" s="92"/>
      <c r="R2182" s="92"/>
      <c r="S2182" s="92"/>
      <c r="T2182" s="92"/>
      <c r="U2182" s="92"/>
    </row>
    <row r="2183" spans="1:21" ht="12.75">
      <c r="A2183" s="92"/>
      <c r="B2183" s="92"/>
      <c r="C2183" s="92"/>
      <c r="D2183" s="92"/>
      <c r="E2183" s="92"/>
      <c r="F2183" s="92"/>
      <c r="G2183" s="92"/>
      <c r="H2183" s="92"/>
      <c r="I2183" s="92"/>
      <c r="J2183" s="92"/>
      <c r="K2183" s="92"/>
      <c r="L2183" s="92"/>
      <c r="M2183" s="92"/>
      <c r="N2183" s="92"/>
      <c r="O2183" s="92"/>
      <c r="P2183" s="92"/>
      <c r="Q2183" s="92"/>
      <c r="R2183" s="92"/>
      <c r="S2183" s="92"/>
      <c r="T2183" s="92"/>
      <c r="U2183" s="92"/>
    </row>
    <row r="2184" spans="1:21" ht="12.75">
      <c r="A2184" s="92"/>
      <c r="B2184" s="92"/>
      <c r="C2184" s="92"/>
      <c r="D2184" s="92"/>
      <c r="E2184" s="92"/>
      <c r="F2184" s="92"/>
      <c r="G2184" s="92"/>
      <c r="H2184" s="92"/>
      <c r="I2184" s="92"/>
      <c r="J2184" s="92"/>
      <c r="K2184" s="92"/>
      <c r="L2184" s="92"/>
      <c r="M2184" s="92"/>
      <c r="N2184" s="92"/>
      <c r="O2184" s="92"/>
      <c r="P2184" s="92"/>
      <c r="Q2184" s="92"/>
      <c r="R2184" s="92"/>
      <c r="S2184" s="92"/>
      <c r="T2184" s="92"/>
      <c r="U2184" s="92"/>
    </row>
    <row r="2185" spans="1:21" ht="12.75">
      <c r="A2185" s="92"/>
      <c r="B2185" s="92"/>
      <c r="C2185" s="92"/>
      <c r="D2185" s="92"/>
      <c r="E2185" s="92"/>
      <c r="F2185" s="92"/>
      <c r="G2185" s="92"/>
      <c r="H2185" s="92"/>
      <c r="I2185" s="92"/>
      <c r="J2185" s="92"/>
      <c r="K2185" s="92"/>
      <c r="L2185" s="92"/>
      <c r="M2185" s="92"/>
      <c r="N2185" s="92"/>
      <c r="O2185" s="92"/>
      <c r="P2185" s="92"/>
      <c r="Q2185" s="92"/>
      <c r="R2185" s="92"/>
      <c r="S2185" s="92"/>
      <c r="T2185" s="92"/>
      <c r="U2185" s="92"/>
    </row>
    <row r="2186" spans="1:21" ht="12.75">
      <c r="A2186" s="92"/>
      <c r="B2186" s="92"/>
      <c r="C2186" s="92"/>
      <c r="D2186" s="92"/>
      <c r="E2186" s="92"/>
      <c r="F2186" s="92"/>
      <c r="G2186" s="92"/>
      <c r="H2186" s="92"/>
      <c r="I2186" s="92"/>
      <c r="J2186" s="92"/>
      <c r="K2186" s="92"/>
      <c r="L2186" s="92"/>
      <c r="M2186" s="92"/>
      <c r="N2186" s="92"/>
      <c r="O2186" s="92"/>
      <c r="P2186" s="92"/>
      <c r="Q2186" s="92"/>
      <c r="R2186" s="92"/>
      <c r="S2186" s="92"/>
      <c r="T2186" s="92"/>
      <c r="U2186" s="92"/>
    </row>
    <row r="2187" spans="1:21" ht="12.75">
      <c r="A2187" s="92"/>
      <c r="B2187" s="92"/>
      <c r="C2187" s="92"/>
      <c r="D2187" s="92"/>
      <c r="E2187" s="92"/>
      <c r="F2187" s="92"/>
      <c r="G2187" s="92"/>
      <c r="H2187" s="92"/>
      <c r="I2187" s="92"/>
      <c r="J2187" s="92"/>
      <c r="K2187" s="92"/>
      <c r="L2187" s="92"/>
      <c r="M2187" s="92"/>
      <c r="N2187" s="92"/>
      <c r="O2187" s="92"/>
      <c r="P2187" s="92"/>
      <c r="Q2187" s="92"/>
      <c r="R2187" s="92"/>
      <c r="S2187" s="92"/>
      <c r="T2187" s="92"/>
      <c r="U2187" s="92"/>
    </row>
    <row r="2188" spans="1:21" ht="12.75">
      <c r="A2188" s="92"/>
      <c r="B2188" s="92"/>
      <c r="C2188" s="92"/>
      <c r="D2188" s="92"/>
      <c r="E2188" s="92"/>
      <c r="F2188" s="92"/>
      <c r="G2188" s="92"/>
      <c r="H2188" s="92"/>
      <c r="I2188" s="92"/>
      <c r="J2188" s="92"/>
      <c r="K2188" s="92"/>
      <c r="L2188" s="92"/>
      <c r="M2188" s="92"/>
      <c r="N2188" s="92"/>
      <c r="O2188" s="92"/>
      <c r="P2188" s="92"/>
      <c r="Q2188" s="92"/>
      <c r="R2188" s="92"/>
      <c r="S2188" s="92"/>
      <c r="T2188" s="92"/>
      <c r="U2188" s="92"/>
    </row>
    <row r="2189" spans="1:21" ht="12.75">
      <c r="A2189" s="92"/>
      <c r="B2189" s="92"/>
      <c r="C2189" s="92"/>
      <c r="D2189" s="92"/>
      <c r="E2189" s="92"/>
      <c r="F2189" s="92"/>
      <c r="G2189" s="92"/>
      <c r="H2189" s="92"/>
      <c r="I2189" s="92"/>
      <c r="J2189" s="92"/>
      <c r="K2189" s="92"/>
      <c r="L2189" s="92"/>
      <c r="M2189" s="92"/>
      <c r="N2189" s="92"/>
      <c r="O2189" s="92"/>
      <c r="P2189" s="92"/>
      <c r="Q2189" s="92"/>
      <c r="R2189" s="92"/>
      <c r="S2189" s="92"/>
      <c r="T2189" s="92"/>
      <c r="U2189" s="92"/>
    </row>
    <row r="2190" spans="1:21" ht="12.75">
      <c r="A2190" s="92"/>
      <c r="B2190" s="92"/>
      <c r="C2190" s="92"/>
      <c r="D2190" s="92"/>
      <c r="E2190" s="92"/>
      <c r="F2190" s="92"/>
      <c r="G2190" s="92"/>
      <c r="H2190" s="92"/>
      <c r="I2190" s="92"/>
      <c r="J2190" s="92"/>
      <c r="K2190" s="92"/>
      <c r="L2190" s="92"/>
      <c r="M2190" s="92"/>
      <c r="N2190" s="92"/>
      <c r="O2190" s="92"/>
      <c r="P2190" s="92"/>
      <c r="Q2190" s="92"/>
      <c r="R2190" s="92"/>
      <c r="S2190" s="92"/>
      <c r="T2190" s="92"/>
      <c r="U2190" s="92"/>
    </row>
    <row r="2191" spans="1:21" ht="12.75">
      <c r="A2191" s="92"/>
      <c r="B2191" s="92"/>
      <c r="C2191" s="92"/>
      <c r="D2191" s="92"/>
      <c r="E2191" s="92"/>
      <c r="F2191" s="92"/>
      <c r="G2191" s="92"/>
      <c r="H2191" s="92"/>
      <c r="I2191" s="92"/>
      <c r="J2191" s="92"/>
      <c r="K2191" s="92"/>
      <c r="L2191" s="92"/>
      <c r="M2191" s="92"/>
      <c r="N2191" s="92"/>
      <c r="O2191" s="92"/>
      <c r="P2191" s="92"/>
      <c r="Q2191" s="92"/>
      <c r="R2191" s="92"/>
      <c r="S2191" s="92"/>
      <c r="T2191" s="92"/>
      <c r="U2191" s="92"/>
    </row>
    <row r="2192" spans="1:21" ht="12.75">
      <c r="A2192" s="92"/>
      <c r="B2192" s="92"/>
      <c r="C2192" s="92"/>
      <c r="D2192" s="92"/>
      <c r="E2192" s="92"/>
      <c r="F2192" s="92"/>
      <c r="G2192" s="92"/>
      <c r="H2192" s="92"/>
      <c r="I2192" s="92"/>
      <c r="J2192" s="92"/>
      <c r="K2192" s="92"/>
      <c r="L2192" s="92"/>
      <c r="M2192" s="92"/>
      <c r="N2192" s="92"/>
      <c r="O2192" s="92"/>
      <c r="P2192" s="92"/>
      <c r="Q2192" s="92"/>
      <c r="R2192" s="92"/>
      <c r="S2192" s="92"/>
      <c r="T2192" s="92"/>
      <c r="U2192" s="92"/>
    </row>
    <row r="2193" spans="1:21" ht="12.75">
      <c r="A2193" s="92"/>
      <c r="B2193" s="92"/>
      <c r="C2193" s="92"/>
      <c r="D2193" s="92"/>
      <c r="E2193" s="92"/>
      <c r="F2193" s="92"/>
      <c r="G2193" s="92"/>
      <c r="H2193" s="92"/>
      <c r="I2193" s="92"/>
      <c r="J2193" s="92"/>
      <c r="K2193" s="92"/>
      <c r="L2193" s="92"/>
      <c r="M2193" s="92"/>
      <c r="N2193" s="92"/>
      <c r="O2193" s="92"/>
      <c r="P2193" s="92"/>
      <c r="Q2193" s="92"/>
      <c r="R2193" s="92"/>
      <c r="S2193" s="92"/>
      <c r="T2193" s="92"/>
      <c r="U2193" s="92"/>
    </row>
    <row r="2194" spans="1:21" ht="12.75">
      <c r="A2194" s="92"/>
      <c r="B2194" s="92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  <c r="Q2194" s="92"/>
      <c r="R2194" s="92"/>
      <c r="S2194" s="92"/>
      <c r="T2194" s="92"/>
      <c r="U2194" s="92"/>
    </row>
    <row r="2195" spans="1:21" ht="12.75">
      <c r="A2195" s="92"/>
      <c r="B2195" s="92"/>
      <c r="C2195" s="92"/>
      <c r="D2195" s="92"/>
      <c r="E2195" s="92"/>
      <c r="F2195" s="92"/>
      <c r="G2195" s="92"/>
      <c r="H2195" s="92"/>
      <c r="I2195" s="92"/>
      <c r="J2195" s="92"/>
      <c r="K2195" s="92"/>
      <c r="L2195" s="92"/>
      <c r="M2195" s="92"/>
      <c r="N2195" s="92"/>
      <c r="O2195" s="92"/>
      <c r="P2195" s="92"/>
      <c r="Q2195" s="92"/>
      <c r="R2195" s="92"/>
      <c r="S2195" s="92"/>
      <c r="T2195" s="92"/>
      <c r="U2195" s="92"/>
    </row>
    <row r="2196" spans="1:21" ht="12.75">
      <c r="A2196" s="92"/>
      <c r="B2196" s="92"/>
      <c r="C2196" s="92"/>
      <c r="D2196" s="92"/>
      <c r="E2196" s="92"/>
      <c r="F2196" s="92"/>
      <c r="G2196" s="92"/>
      <c r="H2196" s="92"/>
      <c r="I2196" s="92"/>
      <c r="J2196" s="92"/>
      <c r="K2196" s="92"/>
      <c r="L2196" s="92"/>
      <c r="M2196" s="92"/>
      <c r="N2196" s="92"/>
      <c r="O2196" s="92"/>
      <c r="P2196" s="92"/>
      <c r="Q2196" s="92"/>
      <c r="R2196" s="92"/>
      <c r="S2196" s="92"/>
      <c r="T2196" s="92"/>
      <c r="U2196" s="92"/>
    </row>
    <row r="2197" spans="1:21" ht="12.75">
      <c r="A2197" s="92"/>
      <c r="B2197" s="92"/>
      <c r="C2197" s="92"/>
      <c r="D2197" s="92"/>
      <c r="E2197" s="92"/>
      <c r="F2197" s="92"/>
      <c r="G2197" s="92"/>
      <c r="H2197" s="92"/>
      <c r="I2197" s="92"/>
      <c r="J2197" s="92"/>
      <c r="K2197" s="92"/>
      <c r="L2197" s="92"/>
      <c r="M2197" s="92"/>
      <c r="N2197" s="92"/>
      <c r="O2197" s="92"/>
      <c r="P2197" s="92"/>
      <c r="Q2197" s="92"/>
      <c r="R2197" s="92"/>
      <c r="S2197" s="92"/>
      <c r="T2197" s="92"/>
      <c r="U2197" s="92"/>
    </row>
    <row r="2198" spans="1:21" ht="12.75">
      <c r="A2198" s="92"/>
      <c r="B2198" s="92"/>
      <c r="C2198" s="92"/>
      <c r="D2198" s="92"/>
      <c r="E2198" s="92"/>
      <c r="F2198" s="92"/>
      <c r="G2198" s="92"/>
      <c r="H2198" s="92"/>
      <c r="I2198" s="92"/>
      <c r="J2198" s="92"/>
      <c r="K2198" s="92"/>
      <c r="L2198" s="92"/>
      <c r="M2198" s="92"/>
      <c r="N2198" s="92"/>
      <c r="O2198" s="92"/>
      <c r="P2198" s="92"/>
      <c r="Q2198" s="92"/>
      <c r="R2198" s="92"/>
      <c r="S2198" s="92"/>
      <c r="T2198" s="92"/>
      <c r="U2198" s="92"/>
    </row>
    <row r="2199" spans="1:21" ht="12.75">
      <c r="A2199" s="92"/>
      <c r="B2199" s="92"/>
      <c r="C2199" s="92"/>
      <c r="D2199" s="92"/>
      <c r="E2199" s="92"/>
      <c r="F2199" s="92"/>
      <c r="G2199" s="92"/>
      <c r="H2199" s="92"/>
      <c r="I2199" s="92"/>
      <c r="J2199" s="92"/>
      <c r="K2199" s="92"/>
      <c r="L2199" s="92"/>
      <c r="M2199" s="92"/>
      <c r="N2199" s="92"/>
      <c r="O2199" s="92"/>
      <c r="P2199" s="92"/>
      <c r="Q2199" s="92"/>
      <c r="R2199" s="92"/>
      <c r="S2199" s="92"/>
      <c r="T2199" s="92"/>
      <c r="U2199" s="92"/>
    </row>
    <row r="2200" spans="1:21" ht="12.75">
      <c r="A2200" s="92"/>
      <c r="B2200" s="92"/>
      <c r="C2200" s="92"/>
      <c r="D2200" s="92"/>
      <c r="E2200" s="92"/>
      <c r="F2200" s="92"/>
      <c r="G2200" s="92"/>
      <c r="H2200" s="92"/>
      <c r="I2200" s="92"/>
      <c r="J2200" s="92"/>
      <c r="K2200" s="92"/>
      <c r="L2200" s="92"/>
      <c r="M2200" s="92"/>
      <c r="N2200" s="92"/>
      <c r="O2200" s="92"/>
      <c r="P2200" s="92"/>
      <c r="Q2200" s="92"/>
      <c r="R2200" s="92"/>
      <c r="S2200" s="92"/>
      <c r="T2200" s="92"/>
      <c r="U2200" s="92"/>
    </row>
    <row r="2201" spans="1:21" ht="12.75">
      <c r="A2201" s="92"/>
      <c r="B2201" s="92"/>
      <c r="C2201" s="92"/>
      <c r="D2201" s="92"/>
      <c r="E2201" s="92"/>
      <c r="F2201" s="92"/>
      <c r="G2201" s="92"/>
      <c r="H2201" s="92"/>
      <c r="I2201" s="92"/>
      <c r="J2201" s="92"/>
      <c r="K2201" s="92"/>
      <c r="L2201" s="92"/>
      <c r="M2201" s="92"/>
      <c r="N2201" s="92"/>
      <c r="O2201" s="92"/>
      <c r="P2201" s="92"/>
      <c r="Q2201" s="92"/>
      <c r="R2201" s="92"/>
      <c r="S2201" s="92"/>
      <c r="T2201" s="92"/>
      <c r="U2201" s="92"/>
    </row>
    <row r="2202" spans="1:21" ht="12.75">
      <c r="A2202" s="92"/>
      <c r="B2202" s="92"/>
      <c r="C2202" s="92"/>
      <c r="D2202" s="92"/>
      <c r="E2202" s="92"/>
      <c r="F2202" s="92"/>
      <c r="G2202" s="92"/>
      <c r="H2202" s="92"/>
      <c r="I2202" s="92"/>
      <c r="J2202" s="92"/>
      <c r="K2202" s="92"/>
      <c r="L2202" s="92"/>
      <c r="M2202" s="92"/>
      <c r="N2202" s="92"/>
      <c r="O2202" s="92"/>
      <c r="P2202" s="92"/>
      <c r="Q2202" s="92"/>
      <c r="R2202" s="92"/>
      <c r="S2202" s="92"/>
      <c r="T2202" s="92"/>
      <c r="U2202" s="92"/>
    </row>
    <row r="2203" spans="1:21" ht="12.75">
      <c r="A2203" s="92"/>
      <c r="B2203" s="92"/>
      <c r="C2203" s="92"/>
      <c r="D2203" s="92"/>
      <c r="E2203" s="92"/>
      <c r="F2203" s="92"/>
      <c r="G2203" s="92"/>
      <c r="H2203" s="92"/>
      <c r="I2203" s="92"/>
      <c r="J2203" s="92"/>
      <c r="K2203" s="92"/>
      <c r="L2203" s="92"/>
      <c r="M2203" s="92"/>
      <c r="N2203" s="92"/>
      <c r="O2203" s="92"/>
      <c r="P2203" s="92"/>
      <c r="Q2203" s="92"/>
      <c r="R2203" s="92"/>
      <c r="S2203" s="92"/>
      <c r="T2203" s="92"/>
      <c r="U2203" s="92"/>
    </row>
    <row r="2204" spans="1:21" ht="12.75">
      <c r="A2204" s="92"/>
      <c r="B2204" s="92"/>
      <c r="C2204" s="92"/>
      <c r="D2204" s="92"/>
      <c r="E2204" s="92"/>
      <c r="F2204" s="92"/>
      <c r="G2204" s="92"/>
      <c r="H2204" s="92"/>
      <c r="I2204" s="92"/>
      <c r="J2204" s="92"/>
      <c r="K2204" s="92"/>
      <c r="L2204" s="92"/>
      <c r="M2204" s="92"/>
      <c r="N2204" s="92"/>
      <c r="O2204" s="92"/>
      <c r="P2204" s="92"/>
      <c r="Q2204" s="92"/>
      <c r="R2204" s="92"/>
      <c r="S2204" s="92"/>
      <c r="T2204" s="92"/>
      <c r="U2204" s="92"/>
    </row>
    <row r="2205" spans="1:21" ht="12.75">
      <c r="A2205" s="92"/>
      <c r="B2205" s="92"/>
      <c r="C2205" s="92"/>
      <c r="D2205" s="92"/>
      <c r="E2205" s="92"/>
      <c r="F2205" s="92"/>
      <c r="G2205" s="92"/>
      <c r="H2205" s="92"/>
      <c r="I2205" s="92"/>
      <c r="J2205" s="92"/>
      <c r="K2205" s="92"/>
      <c r="L2205" s="92"/>
      <c r="M2205" s="92"/>
      <c r="N2205" s="92"/>
      <c r="O2205" s="92"/>
      <c r="P2205" s="92"/>
      <c r="Q2205" s="92"/>
      <c r="R2205" s="92"/>
      <c r="S2205" s="92"/>
      <c r="T2205" s="92"/>
      <c r="U2205" s="92"/>
    </row>
    <row r="2206" spans="1:21" ht="12.75">
      <c r="A2206" s="92"/>
      <c r="B2206" s="92"/>
      <c r="C2206" s="92"/>
      <c r="D2206" s="92"/>
      <c r="E2206" s="92"/>
      <c r="F2206" s="92"/>
      <c r="G2206" s="92"/>
      <c r="H2206" s="92"/>
      <c r="I2206" s="92"/>
      <c r="J2206" s="92"/>
      <c r="K2206" s="92"/>
      <c r="L2206" s="92"/>
      <c r="M2206" s="92"/>
      <c r="N2206" s="92"/>
      <c r="O2206" s="92"/>
      <c r="P2206" s="92"/>
      <c r="Q2206" s="92"/>
      <c r="R2206" s="92"/>
      <c r="S2206" s="92"/>
      <c r="T2206" s="92"/>
      <c r="U2206" s="92"/>
    </row>
    <row r="2207" spans="1:21" ht="12.75">
      <c r="A2207" s="92"/>
      <c r="B2207" s="92"/>
      <c r="C2207" s="92"/>
      <c r="D2207" s="92"/>
      <c r="E2207" s="92"/>
      <c r="F2207" s="92"/>
      <c r="G2207" s="92"/>
      <c r="H2207" s="92"/>
      <c r="I2207" s="92"/>
      <c r="J2207" s="92"/>
      <c r="K2207" s="92"/>
      <c r="L2207" s="92"/>
      <c r="M2207" s="92"/>
      <c r="N2207" s="92"/>
      <c r="O2207" s="92"/>
      <c r="P2207" s="92"/>
      <c r="Q2207" s="92"/>
      <c r="R2207" s="92"/>
      <c r="S2207" s="92"/>
      <c r="T2207" s="92"/>
      <c r="U2207" s="92"/>
    </row>
    <row r="2208" spans="1:21" ht="12.75">
      <c r="A2208" s="92"/>
      <c r="B2208" s="92"/>
      <c r="C2208" s="92"/>
      <c r="D2208" s="92"/>
      <c r="E2208" s="92"/>
      <c r="F2208" s="92"/>
      <c r="G2208" s="92"/>
      <c r="H2208" s="92"/>
      <c r="I2208" s="92"/>
      <c r="J2208" s="92"/>
      <c r="K2208" s="92"/>
      <c r="L2208" s="92"/>
      <c r="M2208" s="92"/>
      <c r="N2208" s="92"/>
      <c r="O2208" s="92"/>
      <c r="P2208" s="92"/>
      <c r="Q2208" s="92"/>
      <c r="R2208" s="92"/>
      <c r="S2208" s="92"/>
      <c r="T2208" s="92"/>
      <c r="U2208" s="92"/>
    </row>
    <row r="2209" spans="1:21" ht="12.75">
      <c r="A2209" s="92"/>
      <c r="B2209" s="92"/>
      <c r="C2209" s="92"/>
      <c r="D2209" s="92"/>
      <c r="E2209" s="92"/>
      <c r="F2209" s="92"/>
      <c r="G2209" s="92"/>
      <c r="H2209" s="92"/>
      <c r="I2209" s="92"/>
      <c r="J2209" s="92"/>
      <c r="K2209" s="92"/>
      <c r="L2209" s="92"/>
      <c r="M2209" s="92"/>
      <c r="N2209" s="92"/>
      <c r="O2209" s="92"/>
      <c r="P2209" s="92"/>
      <c r="Q2209" s="92"/>
      <c r="R2209" s="92"/>
      <c r="S2209" s="92"/>
      <c r="T2209" s="92"/>
      <c r="U2209" s="92"/>
    </row>
    <row r="2210" spans="1:21" ht="12.75">
      <c r="A2210" s="92"/>
      <c r="B2210" s="92"/>
      <c r="C2210" s="92"/>
      <c r="D2210" s="92"/>
      <c r="E2210" s="92"/>
      <c r="F2210" s="92"/>
      <c r="G2210" s="92"/>
      <c r="H2210" s="92"/>
      <c r="I2210" s="92"/>
      <c r="J2210" s="92"/>
      <c r="K2210" s="92"/>
      <c r="L2210" s="92"/>
      <c r="M2210" s="92"/>
      <c r="N2210" s="92"/>
      <c r="O2210" s="92"/>
      <c r="P2210" s="92"/>
      <c r="Q2210" s="92"/>
      <c r="R2210" s="92"/>
      <c r="S2210" s="92"/>
      <c r="T2210" s="92"/>
      <c r="U2210" s="92"/>
    </row>
    <row r="2211" spans="1:21" ht="12.75">
      <c r="A2211" s="92"/>
      <c r="B2211" s="92"/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  <c r="Q2211" s="92"/>
      <c r="R2211" s="92"/>
      <c r="S2211" s="92"/>
      <c r="T2211" s="92"/>
      <c r="U2211" s="92"/>
    </row>
    <row r="2212" spans="1:21" ht="12.75">
      <c r="A2212" s="92"/>
      <c r="B2212" s="92"/>
      <c r="C2212" s="92"/>
      <c r="D2212" s="92"/>
      <c r="E2212" s="92"/>
      <c r="F2212" s="92"/>
      <c r="G2212" s="92"/>
      <c r="H2212" s="92"/>
      <c r="I2212" s="92"/>
      <c r="J2212" s="92"/>
      <c r="K2212" s="92"/>
      <c r="L2212" s="92"/>
      <c r="M2212" s="92"/>
      <c r="N2212" s="92"/>
      <c r="O2212" s="92"/>
      <c r="P2212" s="92"/>
      <c r="Q2212" s="92"/>
      <c r="R2212" s="92"/>
      <c r="S2212" s="92"/>
      <c r="T2212" s="92"/>
      <c r="U2212" s="92"/>
    </row>
    <row r="2213" spans="1:21" ht="12.75">
      <c r="A2213" s="92"/>
      <c r="B2213" s="92"/>
      <c r="C2213" s="92"/>
      <c r="D2213" s="92"/>
      <c r="E2213" s="92"/>
      <c r="F2213" s="92"/>
      <c r="G2213" s="92"/>
      <c r="H2213" s="92"/>
      <c r="I2213" s="92"/>
      <c r="J2213" s="92"/>
      <c r="K2213" s="92"/>
      <c r="L2213" s="92"/>
      <c r="M2213" s="92"/>
      <c r="N2213" s="92"/>
      <c r="O2213" s="92"/>
      <c r="P2213" s="92"/>
      <c r="Q2213" s="92"/>
      <c r="R2213" s="92"/>
      <c r="S2213" s="92"/>
      <c r="T2213" s="92"/>
      <c r="U2213" s="92"/>
    </row>
    <row r="2214" spans="1:21" ht="12.75">
      <c r="A2214" s="92"/>
      <c r="B2214" s="92"/>
      <c r="C2214" s="92"/>
      <c r="D2214" s="92"/>
      <c r="E2214" s="92"/>
      <c r="F2214" s="92"/>
      <c r="G2214" s="92"/>
      <c r="H2214" s="92"/>
      <c r="I2214" s="92"/>
      <c r="J2214" s="92"/>
      <c r="K2214" s="92"/>
      <c r="L2214" s="92"/>
      <c r="M2214" s="92"/>
      <c r="N2214" s="92"/>
      <c r="O2214" s="92"/>
      <c r="P2214" s="92"/>
      <c r="Q2214" s="92"/>
      <c r="R2214" s="92"/>
      <c r="S2214" s="92"/>
      <c r="T2214" s="92"/>
      <c r="U2214" s="92"/>
    </row>
    <row r="2215" spans="1:21" ht="12.75">
      <c r="A2215" s="92"/>
      <c r="B2215" s="92"/>
      <c r="C2215" s="92"/>
      <c r="D2215" s="92"/>
      <c r="E2215" s="92"/>
      <c r="F2215" s="92"/>
      <c r="G2215" s="92"/>
      <c r="H2215" s="92"/>
      <c r="I2215" s="92"/>
      <c r="J2215" s="92"/>
      <c r="K2215" s="92"/>
      <c r="L2215" s="92"/>
      <c r="M2215" s="92"/>
      <c r="N2215" s="92"/>
      <c r="O2215" s="92"/>
      <c r="P2215" s="92"/>
      <c r="Q2215" s="92"/>
      <c r="R2215" s="92"/>
      <c r="S2215" s="92"/>
      <c r="T2215" s="92"/>
      <c r="U2215" s="92"/>
    </row>
    <row r="2216" spans="1:21" ht="12.75">
      <c r="A2216" s="92"/>
      <c r="B2216" s="92"/>
      <c r="C2216" s="92"/>
      <c r="D2216" s="92"/>
      <c r="E2216" s="92"/>
      <c r="F2216" s="92"/>
      <c r="G2216" s="92"/>
      <c r="H2216" s="92"/>
      <c r="I2216" s="92"/>
      <c r="J2216" s="92"/>
      <c r="K2216" s="92"/>
      <c r="L2216" s="92"/>
      <c r="M2216" s="92"/>
      <c r="N2216" s="92"/>
      <c r="O2216" s="92"/>
      <c r="P2216" s="92"/>
      <c r="Q2216" s="92"/>
      <c r="R2216" s="92"/>
      <c r="S2216" s="92"/>
      <c r="T2216" s="92"/>
      <c r="U2216" s="92"/>
    </row>
    <row r="2217" spans="1:21" ht="12.75">
      <c r="A2217" s="92"/>
      <c r="B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  <c r="U2217" s="92"/>
    </row>
    <row r="2218" spans="1:21" ht="12.75">
      <c r="A2218" s="92"/>
      <c r="B2218" s="92"/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  <c r="Q2218" s="92"/>
      <c r="R2218" s="92"/>
      <c r="S2218" s="92"/>
      <c r="T2218" s="92"/>
      <c r="U2218" s="92"/>
    </row>
    <row r="2219" spans="1:21" ht="12.75">
      <c r="A2219" s="92"/>
      <c r="B2219" s="92"/>
      <c r="C2219" s="92"/>
      <c r="D2219" s="92"/>
      <c r="E2219" s="92"/>
      <c r="F2219" s="92"/>
      <c r="G2219" s="92"/>
      <c r="H2219" s="92"/>
      <c r="I2219" s="92"/>
      <c r="J2219" s="92"/>
      <c r="K2219" s="92"/>
      <c r="L2219" s="92"/>
      <c r="M2219" s="92"/>
      <c r="N2219" s="92"/>
      <c r="O2219" s="92"/>
      <c r="P2219" s="92"/>
      <c r="Q2219" s="92"/>
      <c r="R2219" s="92"/>
      <c r="S2219" s="92"/>
      <c r="T2219" s="92"/>
      <c r="U2219" s="92"/>
    </row>
    <row r="2220" spans="1:21" ht="12.75">
      <c r="A2220" s="92"/>
      <c r="B2220" s="92"/>
      <c r="C2220" s="92"/>
      <c r="D2220" s="92"/>
      <c r="E2220" s="92"/>
      <c r="F2220" s="92"/>
      <c r="G2220" s="92"/>
      <c r="H2220" s="92"/>
      <c r="I2220" s="92"/>
      <c r="J2220" s="92"/>
      <c r="K2220" s="92"/>
      <c r="L2220" s="92"/>
      <c r="M2220" s="92"/>
      <c r="N2220" s="92"/>
      <c r="O2220" s="92"/>
      <c r="P2220" s="92"/>
      <c r="Q2220" s="92"/>
      <c r="R2220" s="92"/>
      <c r="S2220" s="92"/>
      <c r="T2220" s="92"/>
      <c r="U2220" s="92"/>
    </row>
    <row r="2221" spans="1:21" ht="12.75">
      <c r="A2221" s="92"/>
      <c r="B2221" s="92"/>
      <c r="C2221" s="92"/>
      <c r="D2221" s="92"/>
      <c r="E2221" s="92"/>
      <c r="F2221" s="92"/>
      <c r="G2221" s="92"/>
      <c r="H2221" s="92"/>
      <c r="I2221" s="92"/>
      <c r="J2221" s="92"/>
      <c r="K2221" s="92"/>
      <c r="L2221" s="92"/>
      <c r="M2221" s="92"/>
      <c r="N2221" s="92"/>
      <c r="O2221" s="92"/>
      <c r="P2221" s="92"/>
      <c r="Q2221" s="92"/>
      <c r="R2221" s="92"/>
      <c r="S2221" s="92"/>
      <c r="T2221" s="92"/>
      <c r="U2221" s="92"/>
    </row>
    <row r="2222" spans="1:21" ht="12.75">
      <c r="A2222" s="92"/>
      <c r="B2222" s="92"/>
      <c r="C2222" s="92"/>
      <c r="D2222" s="92"/>
      <c r="E2222" s="92"/>
      <c r="F2222" s="92"/>
      <c r="G2222" s="92"/>
      <c r="H2222" s="92"/>
      <c r="I2222" s="92"/>
      <c r="J2222" s="92"/>
      <c r="K2222" s="92"/>
      <c r="L2222" s="92"/>
      <c r="M2222" s="92"/>
      <c r="N2222" s="92"/>
      <c r="O2222" s="92"/>
      <c r="P2222" s="92"/>
      <c r="Q2222" s="92"/>
      <c r="R2222" s="92"/>
      <c r="S2222" s="92"/>
      <c r="T2222" s="92"/>
      <c r="U2222" s="92"/>
    </row>
    <row r="2223" spans="1:21" ht="12.75">
      <c r="A2223" s="92"/>
      <c r="B2223" s="92"/>
      <c r="C2223" s="92"/>
      <c r="D2223" s="92"/>
      <c r="E2223" s="92"/>
      <c r="F2223" s="92"/>
      <c r="G2223" s="92"/>
      <c r="H2223" s="92"/>
      <c r="I2223" s="92"/>
      <c r="J2223" s="92"/>
      <c r="K2223" s="92"/>
      <c r="L2223" s="92"/>
      <c r="M2223" s="92"/>
      <c r="N2223" s="92"/>
      <c r="O2223" s="92"/>
      <c r="P2223" s="92"/>
      <c r="Q2223" s="92"/>
      <c r="R2223" s="92"/>
      <c r="S2223" s="92"/>
      <c r="T2223" s="92"/>
      <c r="U2223" s="92"/>
    </row>
    <row r="2224" spans="1:21" ht="12.75">
      <c r="A2224" s="92"/>
      <c r="B2224" s="92"/>
      <c r="C2224" s="92"/>
      <c r="D2224" s="92"/>
      <c r="E2224" s="92"/>
      <c r="F2224" s="92"/>
      <c r="G2224" s="92"/>
      <c r="H2224" s="92"/>
      <c r="I2224" s="92"/>
      <c r="J2224" s="92"/>
      <c r="K2224" s="92"/>
      <c r="L2224" s="92"/>
      <c r="M2224" s="92"/>
      <c r="N2224" s="92"/>
      <c r="O2224" s="92"/>
      <c r="P2224" s="92"/>
      <c r="Q2224" s="92"/>
      <c r="R2224" s="92"/>
      <c r="S2224" s="92"/>
      <c r="T2224" s="92"/>
      <c r="U2224" s="92"/>
    </row>
    <row r="2225" spans="1:21" ht="12.75">
      <c r="A2225" s="92"/>
      <c r="B2225" s="92"/>
      <c r="C2225" s="92"/>
      <c r="D2225" s="92"/>
      <c r="E2225" s="92"/>
      <c r="F2225" s="92"/>
      <c r="G2225" s="92"/>
      <c r="H2225" s="92"/>
      <c r="I2225" s="92"/>
      <c r="J2225" s="92"/>
      <c r="K2225" s="92"/>
      <c r="L2225" s="92"/>
      <c r="M2225" s="92"/>
      <c r="N2225" s="92"/>
      <c r="O2225" s="92"/>
      <c r="P2225" s="92"/>
      <c r="Q2225" s="92"/>
      <c r="R2225" s="92"/>
      <c r="S2225" s="92"/>
      <c r="T2225" s="92"/>
      <c r="U2225" s="92"/>
    </row>
    <row r="2226" spans="1:21" ht="12.75">
      <c r="A2226" s="92"/>
      <c r="B2226" s="92"/>
      <c r="C2226" s="92"/>
      <c r="D2226" s="92"/>
      <c r="E2226" s="92"/>
      <c r="F2226" s="92"/>
      <c r="G2226" s="92"/>
      <c r="H2226" s="92"/>
      <c r="I2226" s="92"/>
      <c r="J2226" s="92"/>
      <c r="K2226" s="92"/>
      <c r="L2226" s="92"/>
      <c r="M2226" s="92"/>
      <c r="N2226" s="92"/>
      <c r="O2226" s="92"/>
      <c r="P2226" s="92"/>
      <c r="Q2226" s="92"/>
      <c r="R2226" s="92"/>
      <c r="S2226" s="92"/>
      <c r="T2226" s="92"/>
      <c r="U2226" s="92"/>
    </row>
    <row r="2227" spans="1:21" ht="12.75">
      <c r="A2227" s="92"/>
      <c r="B2227" s="92"/>
      <c r="C2227" s="92"/>
      <c r="D2227" s="92"/>
      <c r="E2227" s="92"/>
      <c r="F2227" s="92"/>
      <c r="G2227" s="92"/>
      <c r="H2227" s="92"/>
      <c r="I2227" s="92"/>
      <c r="J2227" s="92"/>
      <c r="K2227" s="92"/>
      <c r="L2227" s="92"/>
      <c r="M2227" s="92"/>
      <c r="N2227" s="92"/>
      <c r="O2227" s="92"/>
      <c r="P2227" s="92"/>
      <c r="Q2227" s="92"/>
      <c r="R2227" s="92"/>
      <c r="S2227" s="92"/>
      <c r="T2227" s="92"/>
      <c r="U2227" s="92"/>
    </row>
    <row r="2228" spans="1:21" ht="12.75">
      <c r="A2228" s="92"/>
      <c r="B2228" s="92"/>
      <c r="C2228" s="92"/>
      <c r="D2228" s="92"/>
      <c r="E2228" s="92"/>
      <c r="F2228" s="92"/>
      <c r="G2228" s="92"/>
      <c r="H2228" s="92"/>
      <c r="I2228" s="92"/>
      <c r="J2228" s="92"/>
      <c r="K2228" s="92"/>
      <c r="L2228" s="92"/>
      <c r="M2228" s="92"/>
      <c r="N2228" s="92"/>
      <c r="O2228" s="92"/>
      <c r="P2228" s="92"/>
      <c r="Q2228" s="92"/>
      <c r="R2228" s="92"/>
      <c r="S2228" s="92"/>
      <c r="T2228" s="92"/>
      <c r="U2228" s="92"/>
    </row>
    <row r="2229" spans="1:21" ht="12.75">
      <c r="A2229" s="92"/>
      <c r="B2229" s="92"/>
      <c r="C2229" s="92"/>
      <c r="D2229" s="92"/>
      <c r="E2229" s="92"/>
      <c r="F2229" s="92"/>
      <c r="G2229" s="92"/>
      <c r="H2229" s="92"/>
      <c r="I2229" s="92"/>
      <c r="J2229" s="92"/>
      <c r="K2229" s="92"/>
      <c r="L2229" s="92"/>
      <c r="M2229" s="92"/>
      <c r="N2229" s="92"/>
      <c r="O2229" s="92"/>
      <c r="P2229" s="92"/>
      <c r="Q2229" s="92"/>
      <c r="R2229" s="92"/>
      <c r="S2229" s="92"/>
      <c r="T2229" s="92"/>
      <c r="U2229" s="92"/>
    </row>
    <row r="2230" spans="1:21" ht="12.75">
      <c r="A2230" s="92"/>
      <c r="B2230" s="92"/>
      <c r="C2230" s="92"/>
      <c r="D2230" s="92"/>
      <c r="E2230" s="92"/>
      <c r="F2230" s="92"/>
      <c r="G2230" s="92"/>
      <c r="H2230" s="92"/>
      <c r="I2230" s="92"/>
      <c r="J2230" s="92"/>
      <c r="K2230" s="92"/>
      <c r="L2230" s="92"/>
      <c r="M2230" s="92"/>
      <c r="N2230" s="92"/>
      <c r="O2230" s="92"/>
      <c r="P2230" s="92"/>
      <c r="Q2230" s="92"/>
      <c r="R2230" s="92"/>
      <c r="S2230" s="92"/>
      <c r="T2230" s="92"/>
      <c r="U2230" s="92"/>
    </row>
    <row r="2231" spans="1:21" ht="12.75">
      <c r="A2231" s="92"/>
      <c r="B2231" s="92"/>
      <c r="C2231" s="92"/>
      <c r="D2231" s="92"/>
      <c r="E2231" s="92"/>
      <c r="F2231" s="92"/>
      <c r="G2231" s="92"/>
      <c r="H2231" s="92"/>
      <c r="I2231" s="92"/>
      <c r="J2231" s="92"/>
      <c r="K2231" s="92"/>
      <c r="L2231" s="92"/>
      <c r="M2231" s="92"/>
      <c r="N2231" s="92"/>
      <c r="O2231" s="92"/>
      <c r="P2231" s="92"/>
      <c r="Q2231" s="92"/>
      <c r="R2231" s="92"/>
      <c r="S2231" s="92"/>
      <c r="T2231" s="92"/>
      <c r="U2231" s="92"/>
    </row>
    <row r="2232" spans="1:21" ht="12.75">
      <c r="A2232" s="92"/>
      <c r="B2232" s="92"/>
      <c r="C2232" s="92"/>
      <c r="D2232" s="92"/>
      <c r="E2232" s="92"/>
      <c r="F2232" s="92"/>
      <c r="G2232" s="92"/>
      <c r="H2232" s="92"/>
      <c r="I2232" s="92"/>
      <c r="J2232" s="92"/>
      <c r="K2232" s="92"/>
      <c r="L2232" s="92"/>
      <c r="M2232" s="92"/>
      <c r="N2232" s="92"/>
      <c r="O2232" s="92"/>
      <c r="P2232" s="92"/>
      <c r="Q2232" s="92"/>
      <c r="R2232" s="92"/>
      <c r="S2232" s="92"/>
      <c r="T2232" s="92"/>
      <c r="U2232" s="92"/>
    </row>
    <row r="2233" spans="1:21" ht="12.75">
      <c r="A2233" s="92"/>
      <c r="B2233" s="92"/>
      <c r="C2233" s="92"/>
      <c r="D2233" s="92"/>
      <c r="E2233" s="92"/>
      <c r="F2233" s="92"/>
      <c r="G2233" s="92"/>
      <c r="H2233" s="92"/>
      <c r="I2233" s="92"/>
      <c r="J2233" s="92"/>
      <c r="K2233" s="92"/>
      <c r="L2233" s="92"/>
      <c r="M2233" s="92"/>
      <c r="N2233" s="92"/>
      <c r="O2233" s="92"/>
      <c r="P2233" s="92"/>
      <c r="Q2233" s="92"/>
      <c r="R2233" s="92"/>
      <c r="S2233" s="92"/>
      <c r="T2233" s="92"/>
      <c r="U2233" s="92"/>
    </row>
    <row r="2234" spans="1:21" ht="12.75">
      <c r="A2234" s="92"/>
      <c r="B2234" s="92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  <c r="Q2234" s="92"/>
      <c r="R2234" s="92"/>
      <c r="S2234" s="92"/>
      <c r="T2234" s="92"/>
      <c r="U2234" s="92"/>
    </row>
    <row r="2235" spans="1:21" ht="12.75">
      <c r="A2235" s="92"/>
      <c r="B2235" s="92"/>
      <c r="C2235" s="92"/>
      <c r="D2235" s="92"/>
      <c r="E2235" s="92"/>
      <c r="F2235" s="92"/>
      <c r="G2235" s="92"/>
      <c r="H2235" s="92"/>
      <c r="I2235" s="92"/>
      <c r="J2235" s="92"/>
      <c r="K2235" s="92"/>
      <c r="L2235" s="92"/>
      <c r="M2235" s="92"/>
      <c r="N2235" s="92"/>
      <c r="O2235" s="92"/>
      <c r="P2235" s="92"/>
      <c r="Q2235" s="92"/>
      <c r="R2235" s="92"/>
      <c r="S2235" s="92"/>
      <c r="T2235" s="92"/>
      <c r="U2235" s="92"/>
    </row>
    <row r="2236" spans="1:21" ht="12.75">
      <c r="A2236" s="92"/>
      <c r="B2236" s="92"/>
      <c r="C2236" s="92"/>
      <c r="D2236" s="92"/>
      <c r="E2236" s="92"/>
      <c r="F2236" s="92"/>
      <c r="G2236" s="92"/>
      <c r="H2236" s="92"/>
      <c r="I2236" s="92"/>
      <c r="J2236" s="92"/>
      <c r="K2236" s="92"/>
      <c r="L2236" s="92"/>
      <c r="M2236" s="92"/>
      <c r="N2236" s="92"/>
      <c r="O2236" s="92"/>
      <c r="P2236" s="92"/>
      <c r="Q2236" s="92"/>
      <c r="R2236" s="92"/>
      <c r="S2236" s="92"/>
      <c r="T2236" s="92"/>
      <c r="U2236" s="92"/>
    </row>
    <row r="2237" spans="1:21" ht="12.75">
      <c r="A2237" s="92"/>
      <c r="B2237" s="92"/>
      <c r="C2237" s="92"/>
      <c r="D2237" s="92"/>
      <c r="E2237" s="92"/>
      <c r="F2237" s="92"/>
      <c r="G2237" s="92"/>
      <c r="H2237" s="92"/>
      <c r="I2237" s="92"/>
      <c r="J2237" s="92"/>
      <c r="K2237" s="92"/>
      <c r="L2237" s="92"/>
      <c r="M2237" s="92"/>
      <c r="N2237" s="92"/>
      <c r="O2237" s="92"/>
      <c r="P2237" s="92"/>
      <c r="Q2237" s="92"/>
      <c r="R2237" s="92"/>
      <c r="S2237" s="92"/>
      <c r="T2237" s="92"/>
      <c r="U2237" s="92"/>
    </row>
    <row r="2238" spans="1:21" ht="12.75">
      <c r="A2238" s="92"/>
      <c r="B2238" s="92"/>
      <c r="C2238" s="92"/>
      <c r="D2238" s="92"/>
      <c r="E2238" s="92"/>
      <c r="F2238" s="92"/>
      <c r="G2238" s="92"/>
      <c r="H2238" s="92"/>
      <c r="I2238" s="92"/>
      <c r="J2238" s="92"/>
      <c r="K2238" s="92"/>
      <c r="L2238" s="92"/>
      <c r="M2238" s="92"/>
      <c r="N2238" s="92"/>
      <c r="O2238" s="92"/>
      <c r="P2238" s="92"/>
      <c r="Q2238" s="92"/>
      <c r="R2238" s="92"/>
      <c r="S2238" s="92"/>
      <c r="T2238" s="92"/>
      <c r="U2238" s="92"/>
    </row>
    <row r="2239" spans="1:21" ht="12.75">
      <c r="A2239" s="92"/>
      <c r="B2239" s="92"/>
      <c r="C2239" s="92"/>
      <c r="D2239" s="92"/>
      <c r="E2239" s="92"/>
      <c r="F2239" s="92"/>
      <c r="G2239" s="92"/>
      <c r="H2239" s="92"/>
      <c r="I2239" s="92"/>
      <c r="J2239" s="92"/>
      <c r="K2239" s="92"/>
      <c r="L2239" s="92"/>
      <c r="M2239" s="92"/>
      <c r="N2239" s="92"/>
      <c r="O2239" s="92"/>
      <c r="P2239" s="92"/>
      <c r="Q2239" s="92"/>
      <c r="R2239" s="92"/>
      <c r="S2239" s="92"/>
      <c r="T2239" s="92"/>
      <c r="U2239" s="92"/>
    </row>
    <row r="2240" spans="1:21" ht="12.75">
      <c r="A2240" s="92"/>
      <c r="B2240" s="92"/>
      <c r="C2240" s="92"/>
      <c r="D2240" s="92"/>
      <c r="E2240" s="92"/>
      <c r="F2240" s="92"/>
      <c r="G2240" s="92"/>
      <c r="H2240" s="92"/>
      <c r="I2240" s="92"/>
      <c r="J2240" s="92"/>
      <c r="K2240" s="92"/>
      <c r="L2240" s="92"/>
      <c r="M2240" s="92"/>
      <c r="N2240" s="92"/>
      <c r="O2240" s="92"/>
      <c r="P2240" s="92"/>
      <c r="Q2240" s="92"/>
      <c r="R2240" s="92"/>
      <c r="S2240" s="92"/>
      <c r="T2240" s="92"/>
      <c r="U2240" s="92"/>
    </row>
    <row r="2241" spans="1:21" ht="12.75">
      <c r="A2241" s="92"/>
      <c r="B2241" s="92"/>
      <c r="C2241" s="92"/>
      <c r="D2241" s="92"/>
      <c r="E2241" s="92"/>
      <c r="F2241" s="92"/>
      <c r="G2241" s="92"/>
      <c r="H2241" s="92"/>
      <c r="I2241" s="92"/>
      <c r="J2241" s="92"/>
      <c r="K2241" s="92"/>
      <c r="L2241" s="92"/>
      <c r="M2241" s="92"/>
      <c r="N2241" s="92"/>
      <c r="O2241" s="92"/>
      <c r="P2241" s="92"/>
      <c r="Q2241" s="92"/>
      <c r="R2241" s="92"/>
      <c r="S2241" s="92"/>
      <c r="T2241" s="92"/>
      <c r="U2241" s="92"/>
    </row>
    <row r="2242" spans="1:21" ht="12.75">
      <c r="A2242" s="92"/>
      <c r="B2242" s="92"/>
      <c r="C2242" s="92"/>
      <c r="D2242" s="92"/>
      <c r="E2242" s="92"/>
      <c r="F2242" s="92"/>
      <c r="G2242" s="92"/>
      <c r="H2242" s="92"/>
      <c r="I2242" s="92"/>
      <c r="J2242" s="92"/>
      <c r="K2242" s="92"/>
      <c r="L2242" s="92"/>
      <c r="M2242" s="92"/>
      <c r="N2242" s="92"/>
      <c r="O2242" s="92"/>
      <c r="P2242" s="92"/>
      <c r="Q2242" s="92"/>
      <c r="R2242" s="92"/>
      <c r="S2242" s="92"/>
      <c r="T2242" s="92"/>
      <c r="U2242" s="92"/>
    </row>
    <row r="2243" spans="1:21" ht="12.75">
      <c r="A2243" s="92"/>
      <c r="B2243" s="92"/>
      <c r="C2243" s="92"/>
      <c r="D2243" s="92"/>
      <c r="E2243" s="92"/>
      <c r="F2243" s="92"/>
      <c r="G2243" s="92"/>
      <c r="H2243" s="92"/>
      <c r="I2243" s="92"/>
      <c r="J2243" s="92"/>
      <c r="K2243" s="92"/>
      <c r="L2243" s="92"/>
      <c r="M2243" s="92"/>
      <c r="N2243" s="92"/>
      <c r="O2243" s="92"/>
      <c r="P2243" s="92"/>
      <c r="Q2243" s="92"/>
      <c r="R2243" s="92"/>
      <c r="S2243" s="92"/>
      <c r="T2243" s="92"/>
      <c r="U2243" s="92"/>
    </row>
    <row r="2244" spans="1:21" ht="12.75">
      <c r="A2244" s="92"/>
      <c r="B2244" s="92"/>
      <c r="C2244" s="92"/>
      <c r="D2244" s="92"/>
      <c r="E2244" s="92"/>
      <c r="F2244" s="92"/>
      <c r="G2244" s="92"/>
      <c r="H2244" s="92"/>
      <c r="I2244" s="92"/>
      <c r="J2244" s="92"/>
      <c r="K2244" s="92"/>
      <c r="L2244" s="92"/>
      <c r="M2244" s="92"/>
      <c r="N2244" s="92"/>
      <c r="O2244" s="92"/>
      <c r="P2244" s="92"/>
      <c r="Q2244" s="92"/>
      <c r="R2244" s="92"/>
      <c r="S2244" s="92"/>
      <c r="T2244" s="92"/>
      <c r="U2244" s="92"/>
    </row>
    <row r="2245" spans="1:21" ht="12.75">
      <c r="A2245" s="92"/>
      <c r="B2245" s="92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2"/>
      <c r="U2245" s="92"/>
    </row>
    <row r="2246" spans="1:21" ht="12.75">
      <c r="A2246" s="92"/>
      <c r="B2246" s="92"/>
      <c r="C2246" s="92"/>
      <c r="D2246" s="92"/>
      <c r="E2246" s="92"/>
      <c r="F2246" s="92"/>
      <c r="G2246" s="92"/>
      <c r="H2246" s="92"/>
      <c r="I2246" s="92"/>
      <c r="J2246" s="92"/>
      <c r="K2246" s="92"/>
      <c r="L2246" s="92"/>
      <c r="M2246" s="92"/>
      <c r="N2246" s="92"/>
      <c r="O2246" s="92"/>
      <c r="P2246" s="92"/>
      <c r="Q2246" s="92"/>
      <c r="R2246" s="92"/>
      <c r="S2246" s="92"/>
      <c r="T2246" s="92"/>
      <c r="U2246" s="92"/>
    </row>
    <row r="2247" spans="1:21" ht="12.75">
      <c r="A2247" s="92"/>
      <c r="B2247" s="92"/>
      <c r="C2247" s="92"/>
      <c r="D2247" s="92"/>
      <c r="E2247" s="92"/>
      <c r="F2247" s="92"/>
      <c r="G2247" s="92"/>
      <c r="H2247" s="92"/>
      <c r="I2247" s="92"/>
      <c r="J2247" s="92"/>
      <c r="K2247" s="92"/>
      <c r="L2247" s="92"/>
      <c r="M2247" s="92"/>
      <c r="N2247" s="92"/>
      <c r="O2247" s="92"/>
      <c r="P2247" s="92"/>
      <c r="Q2247" s="92"/>
      <c r="R2247" s="92"/>
      <c r="S2247" s="92"/>
      <c r="T2247" s="92"/>
      <c r="U2247" s="92"/>
    </row>
    <row r="2248" spans="1:21" ht="12.75">
      <c r="A2248" s="92"/>
      <c r="B2248" s="92"/>
      <c r="C2248" s="92"/>
      <c r="D2248" s="92"/>
      <c r="E2248" s="92"/>
      <c r="F2248" s="92"/>
      <c r="G2248" s="92"/>
      <c r="H2248" s="92"/>
      <c r="I2248" s="92"/>
      <c r="J2248" s="92"/>
      <c r="K2248" s="92"/>
      <c r="L2248" s="92"/>
      <c r="M2248" s="92"/>
      <c r="N2248" s="92"/>
      <c r="O2248" s="92"/>
      <c r="P2248" s="92"/>
      <c r="Q2248" s="92"/>
      <c r="R2248" s="92"/>
      <c r="S2248" s="92"/>
      <c r="T2248" s="92"/>
      <c r="U2248" s="92"/>
    </row>
    <row r="2249" spans="1:21" ht="12.75">
      <c r="A2249" s="92"/>
      <c r="B2249" s="92"/>
      <c r="C2249" s="92"/>
      <c r="D2249" s="92"/>
      <c r="E2249" s="92"/>
      <c r="F2249" s="92"/>
      <c r="G2249" s="92"/>
      <c r="H2249" s="92"/>
      <c r="I2249" s="92"/>
      <c r="J2249" s="92"/>
      <c r="K2249" s="92"/>
      <c r="L2249" s="92"/>
      <c r="M2249" s="92"/>
      <c r="N2249" s="92"/>
      <c r="O2249" s="92"/>
      <c r="P2249" s="92"/>
      <c r="Q2249" s="92"/>
      <c r="R2249" s="92"/>
      <c r="S2249" s="92"/>
      <c r="T2249" s="92"/>
      <c r="U2249" s="92"/>
    </row>
    <row r="2250" spans="1:21" ht="12.75">
      <c r="A2250" s="92"/>
      <c r="B2250" s="92"/>
      <c r="C2250" s="92"/>
      <c r="D2250" s="92"/>
      <c r="E2250" s="92"/>
      <c r="F2250" s="92"/>
      <c r="G2250" s="92"/>
      <c r="H2250" s="92"/>
      <c r="I2250" s="92"/>
      <c r="J2250" s="92"/>
      <c r="K2250" s="92"/>
      <c r="L2250" s="92"/>
      <c r="M2250" s="92"/>
      <c r="N2250" s="92"/>
      <c r="O2250" s="92"/>
      <c r="P2250" s="92"/>
      <c r="Q2250" s="92"/>
      <c r="R2250" s="92"/>
      <c r="S2250" s="92"/>
      <c r="T2250" s="92"/>
      <c r="U2250" s="92"/>
    </row>
    <row r="2251" spans="1:21" ht="12.75">
      <c r="A2251" s="92"/>
      <c r="B2251" s="92"/>
      <c r="C2251" s="92"/>
      <c r="D2251" s="92"/>
      <c r="E2251" s="92"/>
      <c r="F2251" s="92"/>
      <c r="G2251" s="92"/>
      <c r="H2251" s="92"/>
      <c r="I2251" s="92"/>
      <c r="J2251" s="92"/>
      <c r="K2251" s="92"/>
      <c r="L2251" s="92"/>
      <c r="M2251" s="92"/>
      <c r="N2251" s="92"/>
      <c r="O2251" s="92"/>
      <c r="P2251" s="92"/>
      <c r="Q2251" s="92"/>
      <c r="R2251" s="92"/>
      <c r="S2251" s="92"/>
      <c r="T2251" s="92"/>
      <c r="U2251" s="92"/>
    </row>
    <row r="2252" spans="1:21" ht="12.75">
      <c r="A2252" s="92"/>
      <c r="B2252" s="92"/>
      <c r="C2252" s="92"/>
      <c r="D2252" s="92"/>
      <c r="E2252" s="92"/>
      <c r="F2252" s="92"/>
      <c r="G2252" s="92"/>
      <c r="H2252" s="92"/>
      <c r="I2252" s="92"/>
      <c r="J2252" s="92"/>
      <c r="K2252" s="92"/>
      <c r="L2252" s="92"/>
      <c r="M2252" s="92"/>
      <c r="N2252" s="92"/>
      <c r="O2252" s="92"/>
      <c r="P2252" s="92"/>
      <c r="Q2252" s="92"/>
      <c r="R2252" s="92"/>
      <c r="S2252" s="92"/>
      <c r="T2252" s="92"/>
      <c r="U2252" s="92"/>
    </row>
    <row r="2253" spans="1:21" ht="12.75">
      <c r="A2253" s="92"/>
      <c r="B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  <c r="U2253" s="92"/>
    </row>
    <row r="2254" spans="1:21" ht="12.75">
      <c r="A2254" s="92"/>
      <c r="B2254" s="92"/>
      <c r="C2254" s="92"/>
      <c r="D2254" s="92"/>
      <c r="E2254" s="92"/>
      <c r="F2254" s="92"/>
      <c r="G2254" s="92"/>
      <c r="H2254" s="92"/>
      <c r="I2254" s="92"/>
      <c r="J2254" s="92"/>
      <c r="K2254" s="92"/>
      <c r="L2254" s="92"/>
      <c r="M2254" s="92"/>
      <c r="N2254" s="92"/>
      <c r="O2254" s="92"/>
      <c r="P2254" s="92"/>
      <c r="Q2254" s="92"/>
      <c r="R2254" s="92"/>
      <c r="S2254" s="92"/>
      <c r="T2254" s="92"/>
      <c r="U2254" s="92"/>
    </row>
    <row r="2255" spans="1:21" ht="12.75">
      <c r="A2255" s="92"/>
      <c r="B2255" s="92"/>
      <c r="C2255" s="92"/>
      <c r="D2255" s="92"/>
      <c r="E2255" s="92"/>
      <c r="F2255" s="92"/>
      <c r="G2255" s="92"/>
      <c r="H2255" s="92"/>
      <c r="I2255" s="92"/>
      <c r="J2255" s="92"/>
      <c r="K2255" s="92"/>
      <c r="L2255" s="92"/>
      <c r="M2255" s="92"/>
      <c r="N2255" s="92"/>
      <c r="O2255" s="92"/>
      <c r="P2255" s="92"/>
      <c r="Q2255" s="92"/>
      <c r="R2255" s="92"/>
      <c r="S2255" s="92"/>
      <c r="T2255" s="92"/>
      <c r="U2255" s="92"/>
    </row>
    <row r="2256" spans="1:21" ht="12.75">
      <c r="A2256" s="92"/>
      <c r="B2256" s="92"/>
      <c r="C2256" s="92"/>
      <c r="D2256" s="92"/>
      <c r="E2256" s="92"/>
      <c r="F2256" s="92"/>
      <c r="G2256" s="92"/>
      <c r="H2256" s="92"/>
      <c r="I2256" s="92"/>
      <c r="J2256" s="92"/>
      <c r="K2256" s="92"/>
      <c r="L2256" s="92"/>
      <c r="M2256" s="92"/>
      <c r="N2256" s="92"/>
      <c r="O2256" s="92"/>
      <c r="P2256" s="92"/>
      <c r="Q2256" s="92"/>
      <c r="R2256" s="92"/>
      <c r="S2256" s="92"/>
      <c r="T2256" s="92"/>
      <c r="U2256" s="92"/>
    </row>
    <row r="2257" spans="1:21" ht="12.75">
      <c r="A2257" s="92"/>
      <c r="B2257" s="92"/>
      <c r="C2257" s="92"/>
      <c r="D2257" s="92"/>
      <c r="E2257" s="92"/>
      <c r="F2257" s="92"/>
      <c r="G2257" s="92"/>
      <c r="H2257" s="92"/>
      <c r="I2257" s="92"/>
      <c r="J2257" s="92"/>
      <c r="K2257" s="92"/>
      <c r="L2257" s="92"/>
      <c r="M2257" s="92"/>
      <c r="N2257" s="92"/>
      <c r="O2257" s="92"/>
      <c r="P2257" s="92"/>
      <c r="Q2257" s="92"/>
      <c r="R2257" s="92"/>
      <c r="S2257" s="92"/>
      <c r="T2257" s="92"/>
      <c r="U2257" s="92"/>
    </row>
    <row r="2258" spans="1:21" ht="12.75">
      <c r="A2258" s="92"/>
      <c r="B2258" s="92"/>
      <c r="C2258" s="92"/>
      <c r="D2258" s="92"/>
      <c r="E2258" s="92"/>
      <c r="F2258" s="92"/>
      <c r="G2258" s="92"/>
      <c r="H2258" s="92"/>
      <c r="I2258" s="92"/>
      <c r="J2258" s="92"/>
      <c r="K2258" s="92"/>
      <c r="L2258" s="92"/>
      <c r="M2258" s="92"/>
      <c r="N2258" s="92"/>
      <c r="O2258" s="92"/>
      <c r="P2258" s="92"/>
      <c r="Q2258" s="92"/>
      <c r="R2258" s="92"/>
      <c r="S2258" s="92"/>
      <c r="T2258" s="92"/>
      <c r="U2258" s="92"/>
    </row>
    <row r="2259" spans="1:21" ht="12.75">
      <c r="A2259" s="92"/>
      <c r="B2259" s="92"/>
      <c r="C2259" s="92"/>
      <c r="D2259" s="92"/>
      <c r="E2259" s="92"/>
      <c r="F2259" s="92"/>
      <c r="G2259" s="92"/>
      <c r="H2259" s="92"/>
      <c r="I2259" s="92"/>
      <c r="J2259" s="92"/>
      <c r="K2259" s="92"/>
      <c r="L2259" s="92"/>
      <c r="M2259" s="92"/>
      <c r="N2259" s="92"/>
      <c r="O2259" s="92"/>
      <c r="P2259" s="92"/>
      <c r="Q2259" s="92"/>
      <c r="R2259" s="92"/>
      <c r="S2259" s="92"/>
      <c r="T2259" s="92"/>
      <c r="U2259" s="92"/>
    </row>
    <row r="2260" spans="1:21" ht="12.75">
      <c r="A2260" s="92"/>
      <c r="B2260" s="92"/>
      <c r="C2260" s="92"/>
      <c r="D2260" s="92"/>
      <c r="E2260" s="92"/>
      <c r="F2260" s="92"/>
      <c r="G2260" s="92"/>
      <c r="H2260" s="92"/>
      <c r="I2260" s="92"/>
      <c r="J2260" s="92"/>
      <c r="K2260" s="92"/>
      <c r="L2260" s="92"/>
      <c r="M2260" s="92"/>
      <c r="N2260" s="92"/>
      <c r="O2260" s="92"/>
      <c r="P2260" s="92"/>
      <c r="Q2260" s="92"/>
      <c r="R2260" s="92"/>
      <c r="S2260" s="92"/>
      <c r="T2260" s="92"/>
      <c r="U2260" s="92"/>
    </row>
    <row r="2261" spans="1:21" ht="12.75">
      <c r="A2261" s="92"/>
      <c r="B2261" s="92"/>
      <c r="C2261" s="92"/>
      <c r="D2261" s="92"/>
      <c r="E2261" s="92"/>
      <c r="F2261" s="92"/>
      <c r="G2261" s="92"/>
      <c r="H2261" s="92"/>
      <c r="I2261" s="92"/>
      <c r="J2261" s="92"/>
      <c r="K2261" s="92"/>
      <c r="L2261" s="92"/>
      <c r="M2261" s="92"/>
      <c r="N2261" s="92"/>
      <c r="O2261" s="92"/>
      <c r="P2261" s="92"/>
      <c r="Q2261" s="92"/>
      <c r="R2261" s="92"/>
      <c r="S2261" s="92"/>
      <c r="T2261" s="92"/>
      <c r="U2261" s="92"/>
    </row>
    <row r="2262" spans="1:21" ht="12.75">
      <c r="A2262" s="92"/>
      <c r="B2262" s="92"/>
      <c r="C2262" s="92"/>
      <c r="D2262" s="92"/>
      <c r="E2262" s="92"/>
      <c r="F2262" s="92"/>
      <c r="G2262" s="92"/>
      <c r="H2262" s="92"/>
      <c r="I2262" s="92"/>
      <c r="J2262" s="92"/>
      <c r="K2262" s="92"/>
      <c r="L2262" s="92"/>
      <c r="M2262" s="92"/>
      <c r="N2262" s="92"/>
      <c r="O2262" s="92"/>
      <c r="P2262" s="92"/>
      <c r="Q2262" s="92"/>
      <c r="R2262" s="92"/>
      <c r="S2262" s="92"/>
      <c r="T2262" s="92"/>
      <c r="U2262" s="92"/>
    </row>
    <row r="2263" spans="1:21" ht="12.75">
      <c r="A2263" s="92"/>
      <c r="B2263" s="92"/>
      <c r="C2263" s="92"/>
      <c r="D2263" s="92"/>
      <c r="E2263" s="92"/>
      <c r="F2263" s="92"/>
      <c r="G2263" s="92"/>
      <c r="H2263" s="92"/>
      <c r="I2263" s="92"/>
      <c r="J2263" s="92"/>
      <c r="K2263" s="92"/>
      <c r="L2263" s="92"/>
      <c r="M2263" s="92"/>
      <c r="N2263" s="92"/>
      <c r="O2263" s="92"/>
      <c r="P2263" s="92"/>
      <c r="Q2263" s="92"/>
      <c r="R2263" s="92"/>
      <c r="S2263" s="92"/>
      <c r="T2263" s="92"/>
      <c r="U2263" s="92"/>
    </row>
    <row r="2264" spans="1:21" ht="12.75">
      <c r="A2264" s="92"/>
      <c r="B2264" s="92"/>
      <c r="C2264" s="92"/>
      <c r="D2264" s="92"/>
      <c r="E2264" s="92"/>
      <c r="F2264" s="92"/>
      <c r="G2264" s="92"/>
      <c r="H2264" s="92"/>
      <c r="I2264" s="92"/>
      <c r="J2264" s="92"/>
      <c r="K2264" s="92"/>
      <c r="L2264" s="92"/>
      <c r="M2264" s="92"/>
      <c r="N2264" s="92"/>
      <c r="O2264" s="92"/>
      <c r="P2264" s="92"/>
      <c r="Q2264" s="92"/>
      <c r="R2264" s="92"/>
      <c r="S2264" s="92"/>
      <c r="T2264" s="92"/>
      <c r="U2264" s="92"/>
    </row>
    <row r="2265" spans="1:21" ht="12.75">
      <c r="A2265" s="92"/>
      <c r="B2265" s="92"/>
      <c r="C2265" s="92"/>
      <c r="D2265" s="92"/>
      <c r="E2265" s="92"/>
      <c r="F2265" s="92"/>
      <c r="G2265" s="92"/>
      <c r="H2265" s="92"/>
      <c r="I2265" s="92"/>
      <c r="J2265" s="92"/>
      <c r="K2265" s="92"/>
      <c r="L2265" s="92"/>
      <c r="M2265" s="92"/>
      <c r="N2265" s="92"/>
      <c r="O2265" s="92"/>
      <c r="P2265" s="92"/>
      <c r="Q2265" s="92"/>
      <c r="R2265" s="92"/>
      <c r="S2265" s="92"/>
      <c r="T2265" s="92"/>
      <c r="U2265" s="92"/>
    </row>
    <row r="2266" spans="1:21" ht="12.75">
      <c r="A2266" s="92"/>
      <c r="B2266" s="92"/>
      <c r="C2266" s="92"/>
      <c r="D2266" s="92"/>
      <c r="E2266" s="92"/>
      <c r="F2266" s="92"/>
      <c r="G2266" s="92"/>
      <c r="H2266" s="92"/>
      <c r="I2266" s="92"/>
      <c r="J2266" s="92"/>
      <c r="K2266" s="92"/>
      <c r="L2266" s="92"/>
      <c r="M2266" s="92"/>
      <c r="N2266" s="92"/>
      <c r="O2266" s="92"/>
      <c r="P2266" s="92"/>
      <c r="Q2266" s="92"/>
      <c r="R2266" s="92"/>
      <c r="S2266" s="92"/>
      <c r="T2266" s="92"/>
      <c r="U2266" s="92"/>
    </row>
    <row r="2267" spans="1:21" ht="12.75">
      <c r="A2267" s="92"/>
      <c r="B2267" s="92"/>
      <c r="C2267" s="92"/>
      <c r="D2267" s="92"/>
      <c r="E2267" s="92"/>
      <c r="F2267" s="92"/>
      <c r="G2267" s="92"/>
      <c r="H2267" s="92"/>
      <c r="I2267" s="92"/>
      <c r="J2267" s="92"/>
      <c r="K2267" s="92"/>
      <c r="L2267" s="92"/>
      <c r="M2267" s="92"/>
      <c r="N2267" s="92"/>
      <c r="O2267" s="92"/>
      <c r="P2267" s="92"/>
      <c r="Q2267" s="92"/>
      <c r="R2267" s="92"/>
      <c r="S2267" s="92"/>
      <c r="T2267" s="92"/>
      <c r="U2267" s="92"/>
    </row>
    <row r="2268" spans="1:21" ht="12.75">
      <c r="A2268" s="92"/>
      <c r="B2268" s="92"/>
      <c r="C2268" s="92"/>
      <c r="D2268" s="92"/>
      <c r="E2268" s="92"/>
      <c r="F2268" s="92"/>
      <c r="G2268" s="92"/>
      <c r="H2268" s="92"/>
      <c r="I2268" s="92"/>
      <c r="J2268" s="92"/>
      <c r="K2268" s="92"/>
      <c r="L2268" s="92"/>
      <c r="M2268" s="92"/>
      <c r="N2268" s="92"/>
      <c r="O2268" s="92"/>
      <c r="P2268" s="92"/>
      <c r="Q2268" s="92"/>
      <c r="R2268" s="92"/>
      <c r="S2268" s="92"/>
      <c r="T2268" s="92"/>
      <c r="U2268" s="92"/>
    </row>
    <row r="2269" spans="1:21" ht="12.75">
      <c r="A2269" s="92"/>
      <c r="B2269" s="92"/>
      <c r="C2269" s="92"/>
      <c r="D2269" s="92"/>
      <c r="E2269" s="92"/>
      <c r="F2269" s="92"/>
      <c r="G2269" s="92"/>
      <c r="H2269" s="92"/>
      <c r="I2269" s="92"/>
      <c r="J2269" s="92"/>
      <c r="K2269" s="92"/>
      <c r="L2269" s="92"/>
      <c r="M2269" s="92"/>
      <c r="N2269" s="92"/>
      <c r="O2269" s="92"/>
      <c r="P2269" s="92"/>
      <c r="Q2269" s="92"/>
      <c r="R2269" s="92"/>
      <c r="S2269" s="92"/>
      <c r="T2269" s="92"/>
      <c r="U2269" s="92"/>
    </row>
    <row r="2270" spans="1:21" ht="12.75">
      <c r="A2270" s="92"/>
      <c r="B2270" s="92"/>
      <c r="C2270" s="92"/>
      <c r="D2270" s="92"/>
      <c r="E2270" s="92"/>
      <c r="F2270" s="92"/>
      <c r="G2270" s="92"/>
      <c r="H2270" s="92"/>
      <c r="I2270" s="92"/>
      <c r="J2270" s="92"/>
      <c r="K2270" s="92"/>
      <c r="L2270" s="92"/>
      <c r="M2270" s="92"/>
      <c r="N2270" s="92"/>
      <c r="O2270" s="92"/>
      <c r="P2270" s="92"/>
      <c r="Q2270" s="92"/>
      <c r="R2270" s="92"/>
      <c r="S2270" s="92"/>
      <c r="T2270" s="92"/>
      <c r="U2270" s="92"/>
    </row>
    <row r="2271" spans="1:21" ht="12.75">
      <c r="A2271" s="92"/>
      <c r="B2271" s="92"/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  <c r="Q2271" s="92"/>
      <c r="R2271" s="92"/>
      <c r="S2271" s="92"/>
      <c r="T2271" s="92"/>
      <c r="U2271" s="92"/>
    </row>
    <row r="2272" spans="1:21" ht="12.75">
      <c r="A2272" s="92"/>
      <c r="B2272" s="92"/>
      <c r="C2272" s="92"/>
      <c r="D2272" s="92"/>
      <c r="E2272" s="92"/>
      <c r="F2272" s="92"/>
      <c r="G2272" s="92"/>
      <c r="H2272" s="92"/>
      <c r="I2272" s="92"/>
      <c r="J2272" s="92"/>
      <c r="K2272" s="92"/>
      <c r="L2272" s="92"/>
      <c r="M2272" s="92"/>
      <c r="N2272" s="92"/>
      <c r="O2272" s="92"/>
      <c r="P2272" s="92"/>
      <c r="Q2272" s="92"/>
      <c r="R2272" s="92"/>
      <c r="S2272" s="92"/>
      <c r="T2272" s="92"/>
      <c r="U2272" s="92"/>
    </row>
    <row r="2273" spans="1:21" ht="12.75">
      <c r="A2273" s="92"/>
      <c r="B2273" s="92"/>
      <c r="C2273" s="92"/>
      <c r="D2273" s="92"/>
      <c r="E2273" s="92"/>
      <c r="F2273" s="92"/>
      <c r="G2273" s="92"/>
      <c r="H2273" s="92"/>
      <c r="I2273" s="92"/>
      <c r="J2273" s="92"/>
      <c r="K2273" s="92"/>
      <c r="L2273" s="92"/>
      <c r="M2273" s="92"/>
      <c r="N2273" s="92"/>
      <c r="O2273" s="92"/>
      <c r="P2273" s="92"/>
      <c r="Q2273" s="92"/>
      <c r="R2273" s="92"/>
      <c r="S2273" s="92"/>
      <c r="T2273" s="92"/>
      <c r="U2273" s="92"/>
    </row>
    <row r="2274" spans="1:21" ht="12.75">
      <c r="A2274" s="92"/>
      <c r="B2274" s="92"/>
      <c r="C2274" s="92"/>
      <c r="D2274" s="92"/>
      <c r="E2274" s="92"/>
      <c r="F2274" s="92"/>
      <c r="G2274" s="92"/>
      <c r="H2274" s="92"/>
      <c r="I2274" s="92"/>
      <c r="J2274" s="92"/>
      <c r="K2274" s="92"/>
      <c r="L2274" s="92"/>
      <c r="M2274" s="92"/>
      <c r="N2274" s="92"/>
      <c r="O2274" s="92"/>
      <c r="P2274" s="92"/>
      <c r="Q2274" s="92"/>
      <c r="R2274" s="92"/>
      <c r="S2274" s="92"/>
      <c r="T2274" s="92"/>
      <c r="U2274" s="92"/>
    </row>
    <row r="2275" spans="1:21" ht="12.75">
      <c r="A2275" s="92"/>
      <c r="B2275" s="92"/>
      <c r="C2275" s="92"/>
      <c r="D2275" s="92"/>
      <c r="E2275" s="92"/>
      <c r="F2275" s="92"/>
      <c r="G2275" s="92"/>
      <c r="H2275" s="92"/>
      <c r="I2275" s="92"/>
      <c r="J2275" s="92"/>
      <c r="K2275" s="92"/>
      <c r="L2275" s="92"/>
      <c r="M2275" s="92"/>
      <c r="N2275" s="92"/>
      <c r="O2275" s="92"/>
      <c r="P2275" s="92"/>
      <c r="Q2275" s="92"/>
      <c r="R2275" s="92"/>
      <c r="S2275" s="92"/>
      <c r="T2275" s="92"/>
      <c r="U2275" s="92"/>
    </row>
    <row r="2276" spans="1:21" ht="12.75">
      <c r="A2276" s="92"/>
      <c r="B2276" s="92"/>
      <c r="C2276" s="92"/>
      <c r="D2276" s="92"/>
      <c r="E2276" s="92"/>
      <c r="F2276" s="92"/>
      <c r="G2276" s="92"/>
      <c r="H2276" s="92"/>
      <c r="I2276" s="92"/>
      <c r="J2276" s="92"/>
      <c r="K2276" s="92"/>
      <c r="L2276" s="92"/>
      <c r="M2276" s="92"/>
      <c r="N2276" s="92"/>
      <c r="O2276" s="92"/>
      <c r="P2276" s="92"/>
      <c r="Q2276" s="92"/>
      <c r="R2276" s="92"/>
      <c r="S2276" s="92"/>
      <c r="T2276" s="92"/>
      <c r="U2276" s="92"/>
    </row>
    <row r="2277" spans="1:21" ht="12.75">
      <c r="A2277" s="92"/>
      <c r="B2277" s="92"/>
      <c r="C2277" s="92"/>
      <c r="D2277" s="92"/>
      <c r="E2277" s="92"/>
      <c r="F2277" s="92"/>
      <c r="G2277" s="92"/>
      <c r="H2277" s="92"/>
      <c r="I2277" s="92"/>
      <c r="J2277" s="92"/>
      <c r="K2277" s="92"/>
      <c r="L2277" s="92"/>
      <c r="M2277" s="92"/>
      <c r="N2277" s="92"/>
      <c r="O2277" s="92"/>
      <c r="P2277" s="92"/>
      <c r="Q2277" s="92"/>
      <c r="R2277" s="92"/>
      <c r="S2277" s="92"/>
      <c r="T2277" s="92"/>
      <c r="U2277" s="92"/>
    </row>
    <row r="2278" spans="1:21" ht="12.75">
      <c r="A2278" s="92"/>
      <c r="B2278" s="92"/>
      <c r="C2278" s="92"/>
      <c r="D2278" s="92"/>
      <c r="E2278" s="92"/>
      <c r="F2278" s="92"/>
      <c r="G2278" s="92"/>
      <c r="H2278" s="92"/>
      <c r="I2278" s="92"/>
      <c r="J2278" s="92"/>
      <c r="K2278" s="92"/>
      <c r="L2278" s="92"/>
      <c r="M2278" s="92"/>
      <c r="N2278" s="92"/>
      <c r="O2278" s="92"/>
      <c r="P2278" s="92"/>
      <c r="Q2278" s="92"/>
      <c r="R2278" s="92"/>
      <c r="S2278" s="92"/>
      <c r="T2278" s="92"/>
      <c r="U2278" s="92"/>
    </row>
    <row r="2279" spans="1:21" ht="12.75">
      <c r="A2279" s="92"/>
      <c r="B2279" s="92"/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  <c r="Q2279" s="92"/>
      <c r="R2279" s="92"/>
      <c r="S2279" s="92"/>
      <c r="T2279" s="92"/>
      <c r="U2279" s="92"/>
    </row>
    <row r="2280" spans="1:21" ht="12.75">
      <c r="A2280" s="92"/>
      <c r="B2280" s="92"/>
      <c r="C2280" s="92"/>
      <c r="D2280" s="92"/>
      <c r="E2280" s="92"/>
      <c r="F2280" s="92"/>
      <c r="G2280" s="92"/>
      <c r="H2280" s="92"/>
      <c r="I2280" s="92"/>
      <c r="J2280" s="92"/>
      <c r="K2280" s="92"/>
      <c r="L2280" s="92"/>
      <c r="M2280" s="92"/>
      <c r="N2280" s="92"/>
      <c r="O2280" s="92"/>
      <c r="P2280" s="92"/>
      <c r="Q2280" s="92"/>
      <c r="R2280" s="92"/>
      <c r="S2280" s="92"/>
      <c r="T2280" s="92"/>
      <c r="U2280" s="92"/>
    </row>
    <row r="2281" spans="1:21" ht="12.75">
      <c r="A2281" s="92"/>
      <c r="B2281" s="92"/>
      <c r="C2281" s="92"/>
      <c r="D2281" s="92"/>
      <c r="E2281" s="92"/>
      <c r="F2281" s="92"/>
      <c r="G2281" s="92"/>
      <c r="H2281" s="92"/>
      <c r="I2281" s="92"/>
      <c r="J2281" s="92"/>
      <c r="K2281" s="92"/>
      <c r="L2281" s="92"/>
      <c r="M2281" s="92"/>
      <c r="N2281" s="92"/>
      <c r="O2281" s="92"/>
      <c r="P2281" s="92"/>
      <c r="Q2281" s="92"/>
      <c r="R2281" s="92"/>
      <c r="S2281" s="92"/>
      <c r="T2281" s="92"/>
      <c r="U2281" s="92"/>
    </row>
    <row r="2282" spans="1:21" ht="12.75">
      <c r="A2282" s="92"/>
      <c r="B2282" s="92"/>
      <c r="C2282" s="92"/>
      <c r="D2282" s="92"/>
      <c r="E2282" s="92"/>
      <c r="F2282" s="92"/>
      <c r="G2282" s="92"/>
      <c r="H2282" s="92"/>
      <c r="I2282" s="92"/>
      <c r="J2282" s="92"/>
      <c r="K2282" s="92"/>
      <c r="L2282" s="92"/>
      <c r="M2282" s="92"/>
      <c r="N2282" s="92"/>
      <c r="O2282" s="92"/>
      <c r="P2282" s="92"/>
      <c r="Q2282" s="92"/>
      <c r="R2282" s="92"/>
      <c r="S2282" s="92"/>
      <c r="T2282" s="92"/>
      <c r="U2282" s="92"/>
    </row>
    <row r="2283" spans="1:21" ht="12.75">
      <c r="A2283" s="92"/>
      <c r="B2283" s="92"/>
      <c r="C2283" s="92"/>
      <c r="D2283" s="92"/>
      <c r="E2283" s="92"/>
      <c r="F2283" s="92"/>
      <c r="G2283" s="92"/>
      <c r="H2283" s="92"/>
      <c r="I2283" s="92"/>
      <c r="J2283" s="92"/>
      <c r="K2283" s="92"/>
      <c r="L2283" s="92"/>
      <c r="M2283" s="92"/>
      <c r="N2283" s="92"/>
      <c r="O2283" s="92"/>
      <c r="P2283" s="92"/>
      <c r="Q2283" s="92"/>
      <c r="R2283" s="92"/>
      <c r="S2283" s="92"/>
      <c r="T2283" s="92"/>
      <c r="U2283" s="92"/>
    </row>
    <row r="2284" spans="1:21" ht="12.75">
      <c r="A2284" s="92"/>
      <c r="B2284" s="92"/>
      <c r="C2284" s="92"/>
      <c r="D2284" s="92"/>
      <c r="E2284" s="92"/>
      <c r="F2284" s="92"/>
      <c r="G2284" s="92"/>
      <c r="H2284" s="92"/>
      <c r="I2284" s="92"/>
      <c r="J2284" s="92"/>
      <c r="K2284" s="92"/>
      <c r="L2284" s="92"/>
      <c r="M2284" s="92"/>
      <c r="N2284" s="92"/>
      <c r="O2284" s="92"/>
      <c r="P2284" s="92"/>
      <c r="Q2284" s="92"/>
      <c r="R2284" s="92"/>
      <c r="S2284" s="92"/>
      <c r="T2284" s="92"/>
      <c r="U2284" s="92"/>
    </row>
    <row r="2285" spans="1:21" ht="12.75">
      <c r="A2285" s="92"/>
      <c r="B2285" s="92"/>
      <c r="C2285" s="92"/>
      <c r="D2285" s="92"/>
      <c r="E2285" s="92"/>
      <c r="F2285" s="92"/>
      <c r="G2285" s="92"/>
      <c r="H2285" s="92"/>
      <c r="I2285" s="92"/>
      <c r="J2285" s="92"/>
      <c r="K2285" s="92"/>
      <c r="L2285" s="92"/>
      <c r="M2285" s="92"/>
      <c r="N2285" s="92"/>
      <c r="O2285" s="92"/>
      <c r="P2285" s="92"/>
      <c r="Q2285" s="92"/>
      <c r="R2285" s="92"/>
      <c r="S2285" s="92"/>
      <c r="T2285" s="92"/>
      <c r="U2285" s="92"/>
    </row>
    <row r="2286" spans="1:21" ht="12.75">
      <c r="A2286" s="92"/>
      <c r="B2286" s="92"/>
      <c r="C2286" s="92"/>
      <c r="D2286" s="92"/>
      <c r="E2286" s="92"/>
      <c r="F2286" s="92"/>
      <c r="G2286" s="92"/>
      <c r="H2286" s="92"/>
      <c r="I2286" s="92"/>
      <c r="J2286" s="92"/>
      <c r="K2286" s="92"/>
      <c r="L2286" s="92"/>
      <c r="M2286" s="92"/>
      <c r="N2286" s="92"/>
      <c r="O2286" s="92"/>
      <c r="P2286" s="92"/>
      <c r="Q2286" s="92"/>
      <c r="R2286" s="92"/>
      <c r="S2286" s="92"/>
      <c r="T2286" s="92"/>
      <c r="U2286" s="92"/>
    </row>
    <row r="2287" spans="1:21" ht="12.75">
      <c r="A2287" s="92"/>
      <c r="B2287" s="92"/>
      <c r="C2287" s="92"/>
      <c r="D2287" s="92"/>
      <c r="E2287" s="92"/>
      <c r="F2287" s="92"/>
      <c r="G2287" s="92"/>
      <c r="H2287" s="92"/>
      <c r="I2287" s="92"/>
      <c r="J2287" s="92"/>
      <c r="K2287" s="92"/>
      <c r="L2287" s="92"/>
      <c r="M2287" s="92"/>
      <c r="N2287" s="92"/>
      <c r="O2287" s="92"/>
      <c r="P2287" s="92"/>
      <c r="Q2287" s="92"/>
      <c r="R2287" s="92"/>
      <c r="S2287" s="92"/>
      <c r="T2287" s="92"/>
      <c r="U2287" s="92"/>
    </row>
  </sheetData>
  <sheetProtection/>
  <mergeCells count="12">
    <mergeCell ref="A3:O3"/>
    <mergeCell ref="A5:O5"/>
    <mergeCell ref="D12:J13"/>
    <mergeCell ref="A2:U2"/>
    <mergeCell ref="O104:P104"/>
    <mergeCell ref="A104:C104"/>
    <mergeCell ref="T14:U15"/>
    <mergeCell ref="O1:P1"/>
    <mergeCell ref="A12:A15"/>
    <mergeCell ref="B12:B15"/>
    <mergeCell ref="N13:P13"/>
    <mergeCell ref="N14:N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2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75" zoomScaleSheetLayoutView="75" zoomScalePageLayoutView="62" workbookViewId="0" topLeftCell="A16">
      <selection activeCell="E19" sqref="E19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8.875" style="0" customWidth="1"/>
    <col min="5" max="5" width="17.25390625" style="0" customWidth="1"/>
    <col min="6" max="6" width="16.875" style="0" customWidth="1"/>
    <col min="7" max="7" width="12.75390625" style="0" hidden="1" customWidth="1"/>
    <col min="8" max="8" width="12.875" style="0" hidden="1" customWidth="1"/>
    <col min="9" max="9" width="16.375" style="0" customWidth="1"/>
    <col min="10" max="10" width="15.375" style="0" customWidth="1"/>
    <col min="11" max="11" width="16.125" style="0" customWidth="1"/>
    <col min="12" max="15" width="0" style="0" hidden="1" customWidth="1"/>
    <col min="16" max="16" width="15.375" style="0" customWidth="1"/>
    <col min="17" max="17" width="15.875" style="0" customWidth="1"/>
    <col min="18" max="18" width="14.87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39</v>
      </c>
      <c r="B1" s="5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"/>
      <c r="Q1" s="306" t="s">
        <v>161</v>
      </c>
      <c r="R1" s="306"/>
      <c r="S1" s="17"/>
      <c r="T1" s="23"/>
      <c r="U1" s="23"/>
      <c r="V1" s="6"/>
      <c r="W1" s="6"/>
    </row>
    <row r="2" spans="2:23" s="1" customFormat="1" ht="25.5" customHeight="1">
      <c r="B2" s="309" t="s">
        <v>177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2:23" s="22" customFormat="1" ht="22.5">
      <c r="B3" s="307" t="s">
        <v>125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130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308" t="s">
        <v>33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171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121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89" t="s">
        <v>132</v>
      </c>
      <c r="C10" s="188"/>
      <c r="D10" s="18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56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57</v>
      </c>
      <c r="T11" s="26"/>
      <c r="U11" s="26"/>
      <c r="V11" s="40"/>
      <c r="W11" s="40"/>
    </row>
    <row r="12" spans="2:24" s="13" customFormat="1" ht="14.25" customHeight="1" thickBot="1">
      <c r="B12" s="314" t="s">
        <v>4</v>
      </c>
      <c r="C12" s="317" t="s">
        <v>58</v>
      </c>
      <c r="D12" s="93" t="s">
        <v>44</v>
      </c>
      <c r="E12" s="324" t="s">
        <v>173</v>
      </c>
      <c r="F12" s="325"/>
      <c r="G12" s="325"/>
      <c r="H12" s="325"/>
      <c r="I12" s="325"/>
      <c r="J12" s="325"/>
      <c r="K12" s="326"/>
      <c r="L12" s="95"/>
      <c r="M12" s="95"/>
      <c r="N12" s="95"/>
      <c r="O12" s="95"/>
      <c r="P12" s="94"/>
      <c r="Q12" s="94"/>
      <c r="R12" s="94"/>
      <c r="S12" s="94"/>
      <c r="T12" s="96"/>
      <c r="U12" s="96"/>
      <c r="V12" s="97"/>
      <c r="W12" s="98"/>
      <c r="X12" s="29" t="s">
        <v>26</v>
      </c>
    </row>
    <row r="13" spans="2:24" s="13" customFormat="1" ht="22.5" customHeight="1">
      <c r="B13" s="315"/>
      <c r="C13" s="318"/>
      <c r="D13" s="216" t="s">
        <v>174</v>
      </c>
      <c r="E13" s="320"/>
      <c r="F13" s="321"/>
      <c r="G13" s="321"/>
      <c r="H13" s="321"/>
      <c r="I13" s="321"/>
      <c r="J13" s="321"/>
      <c r="K13" s="327"/>
      <c r="L13" s="99"/>
      <c r="M13" s="99"/>
      <c r="N13" s="99"/>
      <c r="O13" s="100"/>
      <c r="P13" s="320" t="s">
        <v>131</v>
      </c>
      <c r="Q13" s="321"/>
      <c r="R13" s="321"/>
      <c r="S13" s="101"/>
      <c r="T13" s="102"/>
      <c r="U13" s="102"/>
      <c r="V13" s="103" t="s">
        <v>46</v>
      </c>
      <c r="W13" s="104"/>
      <c r="X13" s="30"/>
    </row>
    <row r="14" spans="2:24" s="13" customFormat="1" ht="17.25" customHeight="1">
      <c r="B14" s="315"/>
      <c r="C14" s="318"/>
      <c r="D14" s="105" t="s">
        <v>47</v>
      </c>
      <c r="E14" s="106" t="s">
        <v>28</v>
      </c>
      <c r="F14" s="107" t="s">
        <v>41</v>
      </c>
      <c r="G14" s="107"/>
      <c r="H14" s="107"/>
      <c r="I14" s="107"/>
      <c r="J14" s="107"/>
      <c r="K14" s="107"/>
      <c r="L14" s="107"/>
      <c r="M14" s="107"/>
      <c r="N14" s="107"/>
      <c r="O14" s="108"/>
      <c r="P14" s="322" t="s">
        <v>28</v>
      </c>
      <c r="Q14" s="109" t="s">
        <v>59</v>
      </c>
      <c r="R14" s="102"/>
      <c r="S14" s="110"/>
      <c r="T14" s="111"/>
      <c r="U14" s="111"/>
      <c r="V14" s="310" t="s">
        <v>38</v>
      </c>
      <c r="W14" s="311"/>
      <c r="X14" s="30"/>
    </row>
    <row r="15" spans="2:24" s="2" customFormat="1" ht="48" customHeight="1" thickBot="1">
      <c r="B15" s="316"/>
      <c r="C15" s="319"/>
      <c r="D15" s="112"/>
      <c r="E15" s="113"/>
      <c r="F15" s="114">
        <v>25010100</v>
      </c>
      <c r="G15" s="115" t="s">
        <v>48</v>
      </c>
      <c r="H15" s="115" t="s">
        <v>49</v>
      </c>
      <c r="I15" s="115">
        <v>25010200</v>
      </c>
      <c r="J15" s="115">
        <v>25010300</v>
      </c>
      <c r="K15" s="115">
        <v>25010400</v>
      </c>
      <c r="L15" s="116" t="s">
        <v>35</v>
      </c>
      <c r="M15" s="116" t="s">
        <v>34</v>
      </c>
      <c r="N15" s="116" t="s">
        <v>36</v>
      </c>
      <c r="O15" s="116"/>
      <c r="P15" s="323"/>
      <c r="Q15" s="115">
        <v>25020100</v>
      </c>
      <c r="R15" s="115">
        <v>25020200</v>
      </c>
      <c r="S15" s="115"/>
      <c r="T15" s="117"/>
      <c r="U15" s="117"/>
      <c r="V15" s="312"/>
      <c r="W15" s="313"/>
      <c r="X15" s="31"/>
    </row>
    <row r="16" spans="2:24" s="19" customFormat="1" ht="20.25" customHeight="1" thickBot="1">
      <c r="B16" s="118">
        <v>1</v>
      </c>
      <c r="C16" s="119">
        <v>2</v>
      </c>
      <c r="D16" s="120">
        <v>3</v>
      </c>
      <c r="E16" s="121">
        <v>4</v>
      </c>
      <c r="F16" s="121">
        <v>5</v>
      </c>
      <c r="G16" s="121">
        <v>6</v>
      </c>
      <c r="H16" s="121">
        <v>7</v>
      </c>
      <c r="I16" s="121">
        <v>6</v>
      </c>
      <c r="J16" s="121">
        <v>7</v>
      </c>
      <c r="K16" s="121">
        <v>8</v>
      </c>
      <c r="L16" s="121"/>
      <c r="M16" s="121"/>
      <c r="N16" s="121"/>
      <c r="O16" s="121"/>
      <c r="P16" s="121">
        <v>9</v>
      </c>
      <c r="Q16" s="121">
        <v>10</v>
      </c>
      <c r="R16" s="121">
        <v>11</v>
      </c>
      <c r="S16" s="121">
        <v>13</v>
      </c>
      <c r="T16" s="122"/>
      <c r="U16" s="122"/>
      <c r="V16" s="122">
        <v>12</v>
      </c>
      <c r="W16" s="123">
        <v>13</v>
      </c>
      <c r="X16" s="45"/>
    </row>
    <row r="17" spans="2:24" s="6" customFormat="1" ht="30" customHeight="1">
      <c r="B17" s="124" t="s">
        <v>60</v>
      </c>
      <c r="C17" s="125" t="s">
        <v>6</v>
      </c>
      <c r="D17" s="249">
        <f aca="true" t="shared" si="0" ref="D17:D35">E17+P17</f>
        <v>61383600</v>
      </c>
      <c r="E17" s="250">
        <f>F17+I17+J17+K17</f>
        <v>60990728</v>
      </c>
      <c r="F17" s="250">
        <f aca="true" t="shared" si="1" ref="F17:K17">F20</f>
        <v>54566542</v>
      </c>
      <c r="G17" s="250">
        <f t="shared" si="1"/>
        <v>513692</v>
      </c>
      <c r="H17" s="250">
        <f t="shared" si="1"/>
        <v>5370281</v>
      </c>
      <c r="I17" s="250">
        <f t="shared" si="1"/>
        <v>5883973</v>
      </c>
      <c r="J17" s="250">
        <f t="shared" si="1"/>
        <v>426100</v>
      </c>
      <c r="K17" s="250">
        <f t="shared" si="1"/>
        <v>114113</v>
      </c>
      <c r="L17" s="250">
        <f>SUM(L20)</f>
        <v>0</v>
      </c>
      <c r="M17" s="250">
        <f>SUM(M20)</f>
        <v>0</v>
      </c>
      <c r="N17" s="250">
        <f>SUM(N20)</f>
        <v>23793</v>
      </c>
      <c r="O17" s="250">
        <f>SUM(O20)</f>
        <v>0</v>
      </c>
      <c r="P17" s="250">
        <f aca="true" t="shared" si="2" ref="P17:P35">Q17+R17+V17+W17</f>
        <v>392872</v>
      </c>
      <c r="Q17" s="250">
        <f>Q20</f>
        <v>257222</v>
      </c>
      <c r="R17" s="250">
        <f>R20</f>
        <v>135650</v>
      </c>
      <c r="S17" s="250" t="e">
        <f>S19</f>
        <v>#REF!</v>
      </c>
      <c r="T17" s="250" t="e">
        <f>T19</f>
        <v>#REF!</v>
      </c>
      <c r="U17" s="250" t="e">
        <f>U19</f>
        <v>#REF!</v>
      </c>
      <c r="V17" s="250">
        <v>0</v>
      </c>
      <c r="W17" s="251">
        <v>0</v>
      </c>
      <c r="X17" s="34" t="s">
        <v>6</v>
      </c>
    </row>
    <row r="18" spans="2:24" s="5" customFormat="1" ht="25.5" customHeight="1" hidden="1">
      <c r="B18" s="298" t="s">
        <v>5</v>
      </c>
      <c r="C18" s="292" t="s">
        <v>6</v>
      </c>
      <c r="D18" s="293">
        <f t="shared" si="0"/>
        <v>0</v>
      </c>
      <c r="E18" s="294">
        <f>F18+G18+H18+J18+K18</f>
        <v>0</v>
      </c>
      <c r="F18" s="295">
        <f>'зведення показ.2015 '!E18</f>
        <v>0</v>
      </c>
      <c r="G18" s="295">
        <f>'зведення показ.2015 '!F18</f>
        <v>0</v>
      </c>
      <c r="H18" s="295">
        <f>'зведення показ.2015 '!G18</f>
        <v>0</v>
      </c>
      <c r="I18" s="295">
        <f>'зведення показ.2015 '!F18+'зведення показ.2015 '!G18</f>
        <v>0</v>
      </c>
      <c r="J18" s="295">
        <f>'зведення показ.2015 '!H18</f>
        <v>0</v>
      </c>
      <c r="K18" s="295">
        <f>'зведення показ.2015 '!I18</f>
        <v>0</v>
      </c>
      <c r="L18" s="295"/>
      <c r="M18" s="295"/>
      <c r="N18" s="295"/>
      <c r="O18" s="295"/>
      <c r="P18" s="294">
        <f>Q18+R18+V18+W18</f>
        <v>0</v>
      </c>
      <c r="Q18" s="295">
        <f>'зведення показ.2015 '!O18</f>
        <v>0</v>
      </c>
      <c r="R18" s="295">
        <f>'зведення показ.2015 '!P18</f>
        <v>0</v>
      </c>
      <c r="S18" s="295"/>
      <c r="T18" s="295"/>
      <c r="U18" s="296"/>
      <c r="V18" s="296"/>
      <c r="W18" s="297"/>
      <c r="X18" s="35" t="s">
        <v>6</v>
      </c>
    </row>
    <row r="19" spans="2:24" s="5" customFormat="1" ht="31.5" customHeight="1">
      <c r="B19" s="127" t="s">
        <v>61</v>
      </c>
      <c r="C19" s="126" t="s">
        <v>6</v>
      </c>
      <c r="D19" s="249">
        <f t="shared" si="0"/>
        <v>61383600</v>
      </c>
      <c r="E19" s="250">
        <f>F19+I19+J19+K19</f>
        <v>60990728</v>
      </c>
      <c r="F19" s="250">
        <f aca="true" t="shared" si="3" ref="F19:K19">F17-F18</f>
        <v>54566542</v>
      </c>
      <c r="G19" s="250">
        <f t="shared" si="3"/>
        <v>513692</v>
      </c>
      <c r="H19" s="250">
        <f t="shared" si="3"/>
        <v>5370281</v>
      </c>
      <c r="I19" s="250">
        <f t="shared" si="3"/>
        <v>5883973</v>
      </c>
      <c r="J19" s="250">
        <f t="shared" si="3"/>
        <v>426100</v>
      </c>
      <c r="K19" s="250">
        <f t="shared" si="3"/>
        <v>114113</v>
      </c>
      <c r="L19" s="250">
        <f>L20</f>
        <v>0</v>
      </c>
      <c r="M19" s="250">
        <f>M20</f>
        <v>0</v>
      </c>
      <c r="N19" s="250">
        <f>N20</f>
        <v>23793</v>
      </c>
      <c r="O19" s="250">
        <f>O20</f>
        <v>0</v>
      </c>
      <c r="P19" s="250">
        <f t="shared" si="2"/>
        <v>392872</v>
      </c>
      <c r="Q19" s="250">
        <f>Q17-Q18</f>
        <v>257222</v>
      </c>
      <c r="R19" s="250">
        <f>R17-R18</f>
        <v>135650</v>
      </c>
      <c r="S19" s="250" t="e">
        <f>S20</f>
        <v>#REF!</v>
      </c>
      <c r="T19" s="250" t="e">
        <f>T20</f>
        <v>#REF!</v>
      </c>
      <c r="U19" s="250" t="e">
        <f>U20</f>
        <v>#REF!</v>
      </c>
      <c r="V19" s="250">
        <v>0</v>
      </c>
      <c r="W19" s="251">
        <v>0</v>
      </c>
      <c r="X19" s="35" t="s">
        <v>6</v>
      </c>
    </row>
    <row r="20" spans="2:24" s="6" customFormat="1" ht="36" customHeight="1">
      <c r="B20" s="128" t="s">
        <v>62</v>
      </c>
      <c r="C20" s="126" t="s">
        <v>6</v>
      </c>
      <c r="D20" s="249">
        <f t="shared" si="0"/>
        <v>61383600</v>
      </c>
      <c r="E20" s="250">
        <f>F20+I20+J20+K20</f>
        <v>60990728</v>
      </c>
      <c r="F20" s="250">
        <f aca="true" t="shared" si="4" ref="F20:K20">F21+F62</f>
        <v>54566542</v>
      </c>
      <c r="G20" s="250">
        <f t="shared" si="4"/>
        <v>513692</v>
      </c>
      <c r="H20" s="250">
        <f t="shared" si="4"/>
        <v>5370281</v>
      </c>
      <c r="I20" s="250">
        <f t="shared" si="4"/>
        <v>5883973</v>
      </c>
      <c r="J20" s="250">
        <f t="shared" si="4"/>
        <v>426100</v>
      </c>
      <c r="K20" s="250">
        <f t="shared" si="4"/>
        <v>114113</v>
      </c>
      <c r="L20" s="250">
        <f>SUM(L23)</f>
        <v>0</v>
      </c>
      <c r="M20" s="250">
        <f>SUM(M23)</f>
        <v>0</v>
      </c>
      <c r="N20" s="250">
        <f>SUM(N23)</f>
        <v>23793</v>
      </c>
      <c r="O20" s="250">
        <f>SUM(O23)</f>
        <v>0</v>
      </c>
      <c r="P20" s="250">
        <f t="shared" si="2"/>
        <v>392872</v>
      </c>
      <c r="Q20" s="250">
        <f>Q21+Q62</f>
        <v>257222</v>
      </c>
      <c r="R20" s="250">
        <f>R21+R62</f>
        <v>135650</v>
      </c>
      <c r="S20" s="250" t="e">
        <f>S21+S62</f>
        <v>#REF!</v>
      </c>
      <c r="T20" s="250" t="e">
        <f>T21+T62</f>
        <v>#REF!</v>
      </c>
      <c r="U20" s="250" t="e">
        <f>U21+U62</f>
        <v>#REF!</v>
      </c>
      <c r="V20" s="250">
        <v>0</v>
      </c>
      <c r="W20" s="255">
        <v>0</v>
      </c>
      <c r="X20" s="34" t="s">
        <v>6</v>
      </c>
    </row>
    <row r="21" spans="2:24" s="7" customFormat="1" ht="26.25" customHeight="1">
      <c r="B21" s="128" t="s">
        <v>42</v>
      </c>
      <c r="C21" s="179">
        <v>2000</v>
      </c>
      <c r="D21" s="249">
        <f t="shared" si="0"/>
        <v>60555261</v>
      </c>
      <c r="E21" s="250">
        <f aca="true" t="shared" si="5" ref="E21:E35">F21+G21+H21+J21+K21</f>
        <v>60338315</v>
      </c>
      <c r="F21" s="252">
        <f aca="true" t="shared" si="6" ref="F21:K21">F47</f>
        <v>54204442</v>
      </c>
      <c r="G21" s="252">
        <f t="shared" si="6"/>
        <v>513692</v>
      </c>
      <c r="H21" s="252">
        <f t="shared" si="6"/>
        <v>5170281</v>
      </c>
      <c r="I21" s="252">
        <f t="shared" si="6"/>
        <v>5683973</v>
      </c>
      <c r="J21" s="252">
        <f t="shared" si="6"/>
        <v>421400</v>
      </c>
      <c r="K21" s="252">
        <f t="shared" si="6"/>
        <v>28500</v>
      </c>
      <c r="L21" s="252" t="e">
        <f>SUM(#REF!,L50,L53)</f>
        <v>#REF!</v>
      </c>
      <c r="M21" s="252" t="e">
        <f>SUM(#REF!,M50,M53)</f>
        <v>#REF!</v>
      </c>
      <c r="N21" s="252" t="e">
        <f>SUM(#REF!,N50,N53)</f>
        <v>#REF!</v>
      </c>
      <c r="O21" s="252" t="e">
        <f>SUM(#REF!,O50,O53)</f>
        <v>#REF!</v>
      </c>
      <c r="P21" s="250">
        <f t="shared" si="2"/>
        <v>216946</v>
      </c>
      <c r="Q21" s="252">
        <f>Q22+Q50+Q53</f>
        <v>81296</v>
      </c>
      <c r="R21" s="252">
        <f>R22+R50+R53</f>
        <v>135650</v>
      </c>
      <c r="S21" s="252" t="e">
        <f>S22+S50+S53</f>
        <v>#REF!</v>
      </c>
      <c r="T21" s="252" t="e">
        <f>T22+T50+T53</f>
        <v>#REF!</v>
      </c>
      <c r="U21" s="252" t="e">
        <f>U22+U50+U53</f>
        <v>#REF!</v>
      </c>
      <c r="V21" s="252">
        <v>0</v>
      </c>
      <c r="W21" s="255">
        <v>0</v>
      </c>
      <c r="X21" s="36">
        <v>1000</v>
      </c>
    </row>
    <row r="22" spans="2:24" s="7" customFormat="1" ht="20.25" customHeight="1" hidden="1">
      <c r="B22" s="130" t="s">
        <v>32</v>
      </c>
      <c r="C22" s="179">
        <v>1100</v>
      </c>
      <c r="D22" s="249">
        <f t="shared" si="0"/>
        <v>66239234</v>
      </c>
      <c r="E22" s="250">
        <f t="shared" si="5"/>
        <v>66022288</v>
      </c>
      <c r="F22" s="252">
        <f>F23+F27+F28+F39+F40+F41+F47</f>
        <v>54204442</v>
      </c>
      <c r="G22" s="252">
        <f>G23+G27+G28+G39+G40+G41+G47</f>
        <v>1027384</v>
      </c>
      <c r="H22" s="252">
        <f>H23+H27+H28+H39+H40+H41+H47</f>
        <v>10340562</v>
      </c>
      <c r="I22" s="250">
        <f aca="true" t="shared" si="7" ref="I22:I35">SUM(G22:H22)</f>
        <v>11367946</v>
      </c>
      <c r="J22" s="252">
        <f>J23+J27+J28+J39+J40+J41+J47</f>
        <v>421400</v>
      </c>
      <c r="K22" s="252">
        <f>K23+K27+K28+K39+K40+K41+K47</f>
        <v>28500</v>
      </c>
      <c r="L22" s="252"/>
      <c r="M22" s="252"/>
      <c r="N22" s="252"/>
      <c r="O22" s="252"/>
      <c r="P22" s="250">
        <f t="shared" si="2"/>
        <v>216946</v>
      </c>
      <c r="Q22" s="252">
        <f aca="true" t="shared" si="8" ref="Q22:W22">Q23+Q27+Q28+Q39+Q40+Q41+Q47</f>
        <v>81296</v>
      </c>
      <c r="R22" s="252">
        <f t="shared" si="8"/>
        <v>135650</v>
      </c>
      <c r="S22" s="252" t="e">
        <f t="shared" si="8"/>
        <v>#REF!</v>
      </c>
      <c r="T22" s="252" t="e">
        <f t="shared" si="8"/>
        <v>#REF!</v>
      </c>
      <c r="U22" s="252" t="e">
        <f t="shared" si="8"/>
        <v>#REF!</v>
      </c>
      <c r="V22" s="252">
        <f t="shared" si="8"/>
        <v>0</v>
      </c>
      <c r="W22" s="255">
        <f t="shared" si="8"/>
        <v>0</v>
      </c>
      <c r="X22" s="36"/>
    </row>
    <row r="23" spans="2:24" s="8" customFormat="1" ht="35.25" customHeight="1">
      <c r="B23" s="194" t="s">
        <v>140</v>
      </c>
      <c r="C23" s="129">
        <v>2110</v>
      </c>
      <c r="D23" s="249">
        <f t="shared" si="0"/>
        <v>0</v>
      </c>
      <c r="E23" s="250">
        <f t="shared" si="5"/>
        <v>0</v>
      </c>
      <c r="F23" s="252">
        <f>F24+F25+F26</f>
        <v>0</v>
      </c>
      <c r="G23" s="252">
        <f>G24+G25+G26</f>
        <v>0</v>
      </c>
      <c r="H23" s="252">
        <f>H24+H25+H26</f>
        <v>0</v>
      </c>
      <c r="I23" s="250">
        <f t="shared" si="7"/>
        <v>0</v>
      </c>
      <c r="J23" s="252">
        <f>J24+J25+J26</f>
        <v>0</v>
      </c>
      <c r="K23" s="252">
        <f>K24+K25+K26</f>
        <v>0</v>
      </c>
      <c r="L23" s="252">
        <f>SUM(L24,L26)</f>
        <v>0</v>
      </c>
      <c r="M23" s="252">
        <f>SUM(M24,M26)</f>
        <v>0</v>
      </c>
      <c r="N23" s="252">
        <f>SUM(N24,N26)</f>
        <v>23793</v>
      </c>
      <c r="O23" s="252">
        <f>SUM(O24,O26)</f>
        <v>0</v>
      </c>
      <c r="P23" s="250">
        <f t="shared" si="2"/>
        <v>0</v>
      </c>
      <c r="Q23" s="252">
        <f aca="true" t="shared" si="9" ref="Q23:W23">Q24+Q25+Q26</f>
        <v>0</v>
      </c>
      <c r="R23" s="252">
        <f t="shared" si="9"/>
        <v>0</v>
      </c>
      <c r="S23" s="252">
        <f t="shared" si="9"/>
        <v>0</v>
      </c>
      <c r="T23" s="252">
        <f t="shared" si="9"/>
        <v>0</v>
      </c>
      <c r="U23" s="252">
        <f t="shared" si="9"/>
        <v>0</v>
      </c>
      <c r="V23" s="252">
        <f t="shared" si="9"/>
        <v>0</v>
      </c>
      <c r="W23" s="255">
        <f t="shared" si="9"/>
        <v>0</v>
      </c>
      <c r="X23" s="37">
        <v>1110</v>
      </c>
    </row>
    <row r="24" spans="2:24" s="5" customFormat="1" ht="24.75" customHeight="1" hidden="1">
      <c r="B24" s="131" t="s">
        <v>140</v>
      </c>
      <c r="C24" s="132">
        <v>2110</v>
      </c>
      <c r="D24" s="249">
        <f t="shared" si="0"/>
        <v>0</v>
      </c>
      <c r="E24" s="250">
        <f t="shared" si="5"/>
        <v>0</v>
      </c>
      <c r="F24" s="252">
        <v>0</v>
      </c>
      <c r="G24" s="252">
        <v>0</v>
      </c>
      <c r="H24" s="252">
        <v>0</v>
      </c>
      <c r="I24" s="250">
        <f t="shared" si="7"/>
        <v>0</v>
      </c>
      <c r="J24" s="252">
        <v>0</v>
      </c>
      <c r="K24" s="252">
        <v>0</v>
      </c>
      <c r="L24" s="252"/>
      <c r="M24" s="252"/>
      <c r="N24" s="252">
        <v>23100</v>
      </c>
      <c r="O24" s="252"/>
      <c r="P24" s="250">
        <f t="shared" si="2"/>
        <v>0</v>
      </c>
      <c r="Q24" s="252">
        <v>0</v>
      </c>
      <c r="R24" s="252">
        <v>0</v>
      </c>
      <c r="S24" s="252"/>
      <c r="T24" s="256"/>
      <c r="U24" s="253"/>
      <c r="V24" s="253">
        <v>0</v>
      </c>
      <c r="W24" s="254">
        <v>0</v>
      </c>
      <c r="X24" s="35">
        <v>1111</v>
      </c>
    </row>
    <row r="25" spans="2:24" s="5" customFormat="1" ht="33" customHeight="1">
      <c r="B25" s="133" t="s">
        <v>55</v>
      </c>
      <c r="C25" s="134">
        <v>2111</v>
      </c>
      <c r="D25" s="249">
        <f t="shared" si="0"/>
        <v>0</v>
      </c>
      <c r="E25" s="250">
        <f t="shared" si="5"/>
        <v>0</v>
      </c>
      <c r="F25" s="252">
        <v>0</v>
      </c>
      <c r="G25" s="252">
        <v>0</v>
      </c>
      <c r="H25" s="252">
        <v>0</v>
      </c>
      <c r="I25" s="250">
        <f t="shared" si="7"/>
        <v>0</v>
      </c>
      <c r="J25" s="252">
        <v>0</v>
      </c>
      <c r="K25" s="252">
        <v>0</v>
      </c>
      <c r="L25" s="252"/>
      <c r="M25" s="252"/>
      <c r="N25" s="252"/>
      <c r="O25" s="252"/>
      <c r="P25" s="250">
        <f t="shared" si="2"/>
        <v>0</v>
      </c>
      <c r="Q25" s="252">
        <v>0</v>
      </c>
      <c r="R25" s="252">
        <v>0</v>
      </c>
      <c r="S25" s="252"/>
      <c r="T25" s="256"/>
      <c r="U25" s="253"/>
      <c r="V25" s="253">
        <v>0</v>
      </c>
      <c r="W25" s="254">
        <v>0</v>
      </c>
      <c r="X25" s="35"/>
    </row>
    <row r="26" spans="2:24" s="5" customFormat="1" ht="24.75" customHeight="1" hidden="1">
      <c r="B26" s="127" t="s">
        <v>37</v>
      </c>
      <c r="C26" s="134">
        <v>2112</v>
      </c>
      <c r="D26" s="249">
        <f t="shared" si="0"/>
        <v>0</v>
      </c>
      <c r="E26" s="250">
        <f t="shared" si="5"/>
        <v>0</v>
      </c>
      <c r="F26" s="252">
        <v>0</v>
      </c>
      <c r="G26" s="252">
        <v>0</v>
      </c>
      <c r="H26" s="252">
        <v>0</v>
      </c>
      <c r="I26" s="250">
        <f t="shared" si="7"/>
        <v>0</v>
      </c>
      <c r="J26" s="252">
        <v>0</v>
      </c>
      <c r="K26" s="252">
        <v>0</v>
      </c>
      <c r="L26" s="252"/>
      <c r="M26" s="252"/>
      <c r="N26" s="252">
        <v>693</v>
      </c>
      <c r="O26" s="252"/>
      <c r="P26" s="250">
        <f t="shared" si="2"/>
        <v>0</v>
      </c>
      <c r="Q26" s="252">
        <v>0</v>
      </c>
      <c r="R26" s="252">
        <v>0</v>
      </c>
      <c r="S26" s="252"/>
      <c r="T26" s="256"/>
      <c r="U26" s="253"/>
      <c r="V26" s="253">
        <v>0</v>
      </c>
      <c r="W26" s="254">
        <v>0</v>
      </c>
      <c r="X26" s="35">
        <v>1113</v>
      </c>
    </row>
    <row r="27" spans="2:24" s="8" customFormat="1" ht="33.75" customHeight="1">
      <c r="B27" s="127" t="s">
        <v>162</v>
      </c>
      <c r="C27" s="134">
        <v>2112</v>
      </c>
      <c r="D27" s="249">
        <f t="shared" si="0"/>
        <v>0</v>
      </c>
      <c r="E27" s="250">
        <f t="shared" si="5"/>
        <v>0</v>
      </c>
      <c r="F27" s="252">
        <v>0</v>
      </c>
      <c r="G27" s="252">
        <v>0</v>
      </c>
      <c r="H27" s="252">
        <v>0</v>
      </c>
      <c r="I27" s="250">
        <f t="shared" si="7"/>
        <v>0</v>
      </c>
      <c r="J27" s="252">
        <v>0</v>
      </c>
      <c r="K27" s="252">
        <v>0</v>
      </c>
      <c r="L27" s="252"/>
      <c r="M27" s="252"/>
      <c r="N27" s="252">
        <v>8800</v>
      </c>
      <c r="O27" s="252"/>
      <c r="P27" s="250">
        <f t="shared" si="2"/>
        <v>0</v>
      </c>
      <c r="Q27" s="252">
        <v>0</v>
      </c>
      <c r="R27" s="252">
        <v>0</v>
      </c>
      <c r="S27" s="252"/>
      <c r="T27" s="256"/>
      <c r="U27" s="253"/>
      <c r="V27" s="253">
        <v>0</v>
      </c>
      <c r="W27" s="254">
        <v>0</v>
      </c>
      <c r="X27" s="37">
        <v>1120</v>
      </c>
    </row>
    <row r="28" spans="2:24" s="6" customFormat="1" ht="36.75" customHeight="1">
      <c r="B28" s="194" t="s">
        <v>166</v>
      </c>
      <c r="C28" s="146">
        <v>2120</v>
      </c>
      <c r="D28" s="249">
        <f t="shared" si="0"/>
        <v>0</v>
      </c>
      <c r="E28" s="250">
        <v>0</v>
      </c>
      <c r="F28" s="252">
        <v>0</v>
      </c>
      <c r="G28" s="252">
        <f>G29+G30+G31+G32+G33+G34+G35+G37+G38</f>
        <v>513692</v>
      </c>
      <c r="H28" s="252">
        <f>H29+H30+H31+H32+H33+H34+H35+H37+H38</f>
        <v>5170281</v>
      </c>
      <c r="I28" s="250">
        <v>0</v>
      </c>
      <c r="J28" s="252">
        <v>0</v>
      </c>
      <c r="K28" s="252">
        <v>0</v>
      </c>
      <c r="L28" s="252">
        <f>SUM(L29,L30,L31,L32,L33,L34,L35,L37,L38)</f>
        <v>21000</v>
      </c>
      <c r="M28" s="252">
        <f>SUM(M29,M30,M31,M32,M33,M34,M35,M37,M38)</f>
        <v>0</v>
      </c>
      <c r="N28" s="252">
        <f>SUM(N29,N30,N31,N32,N33,N34,N35,N37,N38)</f>
        <v>81500</v>
      </c>
      <c r="O28" s="252">
        <f>SUM(O29,O30,O31,O32,O33,O34,O35,O37,O38)</f>
        <v>0</v>
      </c>
      <c r="P28" s="250">
        <f t="shared" si="2"/>
        <v>0</v>
      </c>
      <c r="Q28" s="252">
        <v>0</v>
      </c>
      <c r="R28" s="252">
        <v>0</v>
      </c>
      <c r="S28" s="252">
        <f>S29+S30+S31+S32+S33+S34+S35+S37+S38</f>
        <v>0</v>
      </c>
      <c r="T28" s="252">
        <f>T29+T30+T31+T32+T33+T34+T35+T37+T38</f>
        <v>0</v>
      </c>
      <c r="U28" s="252">
        <f>U29+U30+U31+U32+U33+U34+U35+U37+U38</f>
        <v>0</v>
      </c>
      <c r="V28" s="252">
        <f>V29+V30+V31+V32+V33+V34+V35+V37+V38</f>
        <v>0</v>
      </c>
      <c r="W28" s="255">
        <f>W29+W30+W31+W32+W33+W34+W35+W37+W38</f>
        <v>0</v>
      </c>
      <c r="X28" s="37">
        <v>1130</v>
      </c>
    </row>
    <row r="29" spans="2:24" s="5" customFormat="1" ht="27.75" customHeight="1">
      <c r="B29" s="194" t="s">
        <v>133</v>
      </c>
      <c r="C29" s="146">
        <v>2200</v>
      </c>
      <c r="D29" s="249">
        <f t="shared" si="0"/>
        <v>60555261</v>
      </c>
      <c r="E29" s="250">
        <f t="shared" si="5"/>
        <v>60338315</v>
      </c>
      <c r="F29" s="252">
        <f aca="true" t="shared" si="10" ref="F29:K29">F47</f>
        <v>54204442</v>
      </c>
      <c r="G29" s="252">
        <f t="shared" si="10"/>
        <v>513692</v>
      </c>
      <c r="H29" s="252">
        <f t="shared" si="10"/>
        <v>5170281</v>
      </c>
      <c r="I29" s="252">
        <f t="shared" si="10"/>
        <v>5683973</v>
      </c>
      <c r="J29" s="252">
        <f t="shared" si="10"/>
        <v>421400</v>
      </c>
      <c r="K29" s="252">
        <f t="shared" si="10"/>
        <v>28500</v>
      </c>
      <c r="L29" s="252">
        <v>3000</v>
      </c>
      <c r="M29" s="252"/>
      <c r="N29" s="252">
        <v>500</v>
      </c>
      <c r="O29" s="252"/>
      <c r="P29" s="250">
        <f t="shared" si="2"/>
        <v>216946</v>
      </c>
      <c r="Q29" s="252">
        <f>Q47</f>
        <v>81296</v>
      </c>
      <c r="R29" s="252">
        <f>R47</f>
        <v>135650</v>
      </c>
      <c r="S29" s="252"/>
      <c r="T29" s="256"/>
      <c r="U29" s="253"/>
      <c r="V29" s="253">
        <v>0</v>
      </c>
      <c r="W29" s="254">
        <v>0</v>
      </c>
      <c r="X29" s="35">
        <v>1131</v>
      </c>
    </row>
    <row r="30" spans="2:24" s="32" customFormat="1" ht="33" customHeight="1">
      <c r="B30" s="127" t="s">
        <v>143</v>
      </c>
      <c r="C30" s="134">
        <v>2210</v>
      </c>
      <c r="D30" s="249">
        <f t="shared" si="0"/>
        <v>0</v>
      </c>
      <c r="E30" s="250">
        <f t="shared" si="5"/>
        <v>0</v>
      </c>
      <c r="F30" s="252">
        <v>0</v>
      </c>
      <c r="G30" s="252">
        <v>0</v>
      </c>
      <c r="H30" s="252">
        <v>0</v>
      </c>
      <c r="I30" s="250">
        <f t="shared" si="7"/>
        <v>0</v>
      </c>
      <c r="J30" s="252">
        <v>0</v>
      </c>
      <c r="K30" s="252">
        <v>0</v>
      </c>
      <c r="L30" s="252"/>
      <c r="M30" s="252"/>
      <c r="N30" s="252"/>
      <c r="O30" s="252"/>
      <c r="P30" s="250">
        <f t="shared" si="2"/>
        <v>0</v>
      </c>
      <c r="Q30" s="252">
        <v>0</v>
      </c>
      <c r="R30" s="252">
        <v>0</v>
      </c>
      <c r="S30" s="252"/>
      <c r="T30" s="256"/>
      <c r="U30" s="253"/>
      <c r="V30" s="253">
        <v>0</v>
      </c>
      <c r="W30" s="254">
        <v>0</v>
      </c>
      <c r="X30" s="35">
        <v>1132</v>
      </c>
    </row>
    <row r="31" spans="2:24" s="5" customFormat="1" ht="30.75" customHeight="1">
      <c r="B31" s="127" t="s">
        <v>85</v>
      </c>
      <c r="C31" s="134">
        <v>2220</v>
      </c>
      <c r="D31" s="249">
        <f t="shared" si="0"/>
        <v>0</v>
      </c>
      <c r="E31" s="250">
        <f t="shared" si="5"/>
        <v>0</v>
      </c>
      <c r="F31" s="252">
        <v>0</v>
      </c>
      <c r="G31" s="252">
        <v>0</v>
      </c>
      <c r="H31" s="252">
        <v>0</v>
      </c>
      <c r="I31" s="250">
        <f t="shared" si="7"/>
        <v>0</v>
      </c>
      <c r="J31" s="252">
        <v>0</v>
      </c>
      <c r="K31" s="252">
        <v>0</v>
      </c>
      <c r="L31" s="252"/>
      <c r="M31" s="252"/>
      <c r="N31" s="252">
        <v>70000</v>
      </c>
      <c r="O31" s="252"/>
      <c r="P31" s="250">
        <f t="shared" si="2"/>
        <v>0</v>
      </c>
      <c r="Q31" s="252">
        <v>0</v>
      </c>
      <c r="R31" s="252">
        <v>0</v>
      </c>
      <c r="S31" s="252"/>
      <c r="T31" s="256"/>
      <c r="U31" s="253"/>
      <c r="V31" s="253">
        <v>0</v>
      </c>
      <c r="W31" s="254">
        <v>0</v>
      </c>
      <c r="X31" s="35">
        <v>1133</v>
      </c>
    </row>
    <row r="32" spans="2:24" s="5" customFormat="1" ht="29.25" customHeight="1">
      <c r="B32" s="127" t="s">
        <v>40</v>
      </c>
      <c r="C32" s="134">
        <v>2230</v>
      </c>
      <c r="D32" s="249">
        <f t="shared" si="0"/>
        <v>0</v>
      </c>
      <c r="E32" s="250">
        <f t="shared" si="5"/>
        <v>0</v>
      </c>
      <c r="F32" s="252">
        <v>0</v>
      </c>
      <c r="G32" s="252">
        <v>0</v>
      </c>
      <c r="H32" s="252">
        <v>0</v>
      </c>
      <c r="I32" s="250">
        <f t="shared" si="7"/>
        <v>0</v>
      </c>
      <c r="J32" s="252">
        <v>0</v>
      </c>
      <c r="K32" s="252">
        <v>0</v>
      </c>
      <c r="L32" s="252"/>
      <c r="M32" s="252"/>
      <c r="N32" s="252"/>
      <c r="O32" s="252"/>
      <c r="P32" s="250">
        <f t="shared" si="2"/>
        <v>0</v>
      </c>
      <c r="Q32" s="252"/>
      <c r="R32" s="252">
        <v>0</v>
      </c>
      <c r="S32" s="252"/>
      <c r="T32" s="256"/>
      <c r="U32" s="253"/>
      <c r="V32" s="253">
        <v>0</v>
      </c>
      <c r="W32" s="254">
        <v>0</v>
      </c>
      <c r="X32" s="35">
        <v>1134</v>
      </c>
    </row>
    <row r="33" spans="2:24" s="5" customFormat="1" ht="33" customHeight="1" thickBot="1">
      <c r="B33" s="127" t="s">
        <v>126</v>
      </c>
      <c r="C33" s="134">
        <v>2240</v>
      </c>
      <c r="D33" s="249">
        <f t="shared" si="0"/>
        <v>0</v>
      </c>
      <c r="E33" s="250">
        <f t="shared" si="5"/>
        <v>0</v>
      </c>
      <c r="F33" s="252">
        <v>0</v>
      </c>
      <c r="G33" s="252">
        <v>0</v>
      </c>
      <c r="H33" s="252">
        <v>0</v>
      </c>
      <c r="I33" s="250">
        <f t="shared" si="7"/>
        <v>0</v>
      </c>
      <c r="J33" s="252">
        <v>0</v>
      </c>
      <c r="K33" s="252">
        <v>0</v>
      </c>
      <c r="L33" s="252"/>
      <c r="M33" s="252"/>
      <c r="N33" s="252">
        <v>1000</v>
      </c>
      <c r="O33" s="252"/>
      <c r="P33" s="250">
        <f t="shared" si="2"/>
        <v>0</v>
      </c>
      <c r="Q33" s="252">
        <v>0</v>
      </c>
      <c r="R33" s="252">
        <v>0</v>
      </c>
      <c r="S33" s="252"/>
      <c r="T33" s="256"/>
      <c r="U33" s="253"/>
      <c r="V33" s="253">
        <v>0</v>
      </c>
      <c r="W33" s="254">
        <v>0</v>
      </c>
      <c r="X33" s="35">
        <v>1135</v>
      </c>
    </row>
    <row r="34" spans="2:24" s="5" customFormat="1" ht="30" customHeight="1" hidden="1">
      <c r="B34" s="127" t="s">
        <v>148</v>
      </c>
      <c r="C34" s="126">
        <v>1136</v>
      </c>
      <c r="D34" s="249">
        <f t="shared" si="0"/>
        <v>0</v>
      </c>
      <c r="E34" s="250">
        <f t="shared" si="5"/>
        <v>0</v>
      </c>
      <c r="F34" s="252">
        <v>0</v>
      </c>
      <c r="G34" s="252">
        <v>0</v>
      </c>
      <c r="H34" s="252">
        <v>0</v>
      </c>
      <c r="I34" s="250">
        <f t="shared" si="7"/>
        <v>0</v>
      </c>
      <c r="J34" s="252">
        <v>0</v>
      </c>
      <c r="K34" s="252">
        <v>0</v>
      </c>
      <c r="L34" s="252"/>
      <c r="M34" s="252"/>
      <c r="N34" s="252"/>
      <c r="O34" s="252"/>
      <c r="P34" s="250">
        <f t="shared" si="2"/>
        <v>0</v>
      </c>
      <c r="Q34" s="252">
        <v>0</v>
      </c>
      <c r="R34" s="252">
        <v>0</v>
      </c>
      <c r="S34" s="252"/>
      <c r="T34" s="256"/>
      <c r="U34" s="253"/>
      <c r="V34" s="253">
        <v>0</v>
      </c>
      <c r="W34" s="254">
        <v>0</v>
      </c>
      <c r="X34" s="35">
        <v>1136</v>
      </c>
    </row>
    <row r="35" spans="2:24" s="5" customFormat="1" ht="57.75" customHeight="1" hidden="1" thickBot="1">
      <c r="B35" s="196" t="s">
        <v>149</v>
      </c>
      <c r="C35" s="197">
        <v>1137</v>
      </c>
      <c r="D35" s="257">
        <f t="shared" si="0"/>
        <v>0</v>
      </c>
      <c r="E35" s="258">
        <f t="shared" si="5"/>
        <v>0</v>
      </c>
      <c r="F35" s="259">
        <v>0</v>
      </c>
      <c r="G35" s="259">
        <v>0</v>
      </c>
      <c r="H35" s="259">
        <v>0</v>
      </c>
      <c r="I35" s="250">
        <f t="shared" si="7"/>
        <v>0</v>
      </c>
      <c r="J35" s="259">
        <v>0</v>
      </c>
      <c r="K35" s="259">
        <v>0</v>
      </c>
      <c r="L35" s="259">
        <v>5000</v>
      </c>
      <c r="M35" s="259"/>
      <c r="N35" s="259"/>
      <c r="O35" s="259"/>
      <c r="P35" s="258">
        <f t="shared" si="2"/>
        <v>0</v>
      </c>
      <c r="Q35" s="259"/>
      <c r="R35" s="259">
        <v>0</v>
      </c>
      <c r="S35" s="259"/>
      <c r="T35" s="260"/>
      <c r="U35" s="261"/>
      <c r="V35" s="261">
        <v>0</v>
      </c>
      <c r="W35" s="262">
        <v>0</v>
      </c>
      <c r="X35" s="38">
        <v>1137</v>
      </c>
    </row>
    <row r="36" spans="2:24" s="19" customFormat="1" ht="27" customHeight="1" thickBot="1">
      <c r="B36" s="118">
        <v>1</v>
      </c>
      <c r="C36" s="119">
        <v>2</v>
      </c>
      <c r="D36" s="288">
        <v>3</v>
      </c>
      <c r="E36" s="289">
        <v>4</v>
      </c>
      <c r="F36" s="289">
        <v>5</v>
      </c>
      <c r="G36" s="289">
        <v>6</v>
      </c>
      <c r="H36" s="289">
        <v>7</v>
      </c>
      <c r="I36" s="289">
        <v>6</v>
      </c>
      <c r="J36" s="289">
        <v>7</v>
      </c>
      <c r="K36" s="289">
        <v>8</v>
      </c>
      <c r="L36" s="289"/>
      <c r="M36" s="289"/>
      <c r="N36" s="289"/>
      <c r="O36" s="289"/>
      <c r="P36" s="289">
        <v>9</v>
      </c>
      <c r="Q36" s="289">
        <v>10</v>
      </c>
      <c r="R36" s="289">
        <v>11</v>
      </c>
      <c r="S36" s="289">
        <v>13</v>
      </c>
      <c r="T36" s="290"/>
      <c r="U36" s="290"/>
      <c r="V36" s="290">
        <v>12</v>
      </c>
      <c r="W36" s="291">
        <v>13</v>
      </c>
      <c r="X36" s="45"/>
    </row>
    <row r="37" spans="2:24" s="5" customFormat="1" ht="26.25" customHeight="1" hidden="1">
      <c r="B37" s="198" t="s">
        <v>150</v>
      </c>
      <c r="C37" s="125">
        <v>1138</v>
      </c>
      <c r="D37" s="249">
        <f aca="true" t="shared" si="11" ref="D37:D50">E37+P37</f>
        <v>0</v>
      </c>
      <c r="E37" s="250">
        <f aca="true" t="shared" si="12" ref="E37:E50">F37+G37+H37+J37+K37</f>
        <v>0</v>
      </c>
      <c r="F37" s="250">
        <v>0</v>
      </c>
      <c r="G37" s="250">
        <v>0</v>
      </c>
      <c r="H37" s="250">
        <v>0</v>
      </c>
      <c r="I37" s="250">
        <f>SUM(G37:H37)</f>
        <v>0</v>
      </c>
      <c r="J37" s="250">
        <v>0</v>
      </c>
      <c r="K37" s="250">
        <v>0</v>
      </c>
      <c r="L37" s="250"/>
      <c r="M37" s="250"/>
      <c r="N37" s="250"/>
      <c r="O37" s="250"/>
      <c r="P37" s="250">
        <f aca="true" t="shared" si="13" ref="P37:P50">Q37+R37+V37+W37</f>
        <v>0</v>
      </c>
      <c r="Q37" s="250">
        <v>0</v>
      </c>
      <c r="R37" s="250">
        <v>0</v>
      </c>
      <c r="S37" s="250"/>
      <c r="T37" s="263"/>
      <c r="U37" s="249"/>
      <c r="V37" s="249">
        <v>0</v>
      </c>
      <c r="W37" s="264">
        <v>0</v>
      </c>
      <c r="X37" s="47">
        <v>1138</v>
      </c>
    </row>
    <row r="38" spans="2:24" s="5" customFormat="1" ht="26.25" customHeight="1" hidden="1">
      <c r="B38" s="127" t="s">
        <v>151</v>
      </c>
      <c r="C38" s="126">
        <v>1139</v>
      </c>
      <c r="D38" s="249">
        <f t="shared" si="11"/>
        <v>0</v>
      </c>
      <c r="E38" s="250">
        <f t="shared" si="12"/>
        <v>0</v>
      </c>
      <c r="F38" s="252">
        <v>0</v>
      </c>
      <c r="G38" s="252">
        <v>0</v>
      </c>
      <c r="H38" s="252">
        <v>0</v>
      </c>
      <c r="I38" s="250">
        <f>SUM(G38:H38)</f>
        <v>0</v>
      </c>
      <c r="J38" s="252">
        <v>0</v>
      </c>
      <c r="K38" s="252">
        <v>0</v>
      </c>
      <c r="L38" s="252">
        <v>13000</v>
      </c>
      <c r="M38" s="252"/>
      <c r="N38" s="252">
        <v>10000</v>
      </c>
      <c r="O38" s="252"/>
      <c r="P38" s="250">
        <f t="shared" si="13"/>
        <v>0</v>
      </c>
      <c r="Q38" s="252">
        <v>0</v>
      </c>
      <c r="R38" s="252">
        <v>0</v>
      </c>
      <c r="S38" s="252"/>
      <c r="T38" s="256"/>
      <c r="U38" s="253"/>
      <c r="V38" s="253">
        <v>0</v>
      </c>
      <c r="W38" s="254">
        <v>0</v>
      </c>
      <c r="X38" s="35">
        <v>1139</v>
      </c>
    </row>
    <row r="39" spans="2:24" s="6" customFormat="1" ht="24.75" customHeight="1">
      <c r="B39" s="131" t="s">
        <v>7</v>
      </c>
      <c r="C39" s="132">
        <v>2250</v>
      </c>
      <c r="D39" s="249">
        <f t="shared" si="11"/>
        <v>0</v>
      </c>
      <c r="E39" s="250">
        <f t="shared" si="12"/>
        <v>0</v>
      </c>
      <c r="F39" s="252">
        <v>0</v>
      </c>
      <c r="G39" s="252">
        <v>0</v>
      </c>
      <c r="H39" s="252">
        <v>0</v>
      </c>
      <c r="I39" s="250">
        <f>SUM(G39:H39)</f>
        <v>0</v>
      </c>
      <c r="J39" s="252">
        <v>0</v>
      </c>
      <c r="K39" s="252">
        <v>0</v>
      </c>
      <c r="L39" s="252"/>
      <c r="M39" s="252"/>
      <c r="N39" s="252"/>
      <c r="O39" s="252"/>
      <c r="P39" s="250">
        <f t="shared" si="13"/>
        <v>0</v>
      </c>
      <c r="Q39" s="252">
        <v>0</v>
      </c>
      <c r="R39" s="252">
        <v>0</v>
      </c>
      <c r="S39" s="252"/>
      <c r="T39" s="256"/>
      <c r="U39" s="253"/>
      <c r="V39" s="253">
        <v>0</v>
      </c>
      <c r="W39" s="254">
        <v>0</v>
      </c>
      <c r="X39" s="37">
        <v>1140</v>
      </c>
    </row>
    <row r="40" spans="2:24" s="6" customFormat="1" ht="71.25" customHeight="1">
      <c r="B40" s="131" t="s">
        <v>134</v>
      </c>
      <c r="C40" s="132">
        <v>2260</v>
      </c>
      <c r="D40" s="249">
        <f t="shared" si="11"/>
        <v>0</v>
      </c>
      <c r="E40" s="250">
        <f t="shared" si="12"/>
        <v>0</v>
      </c>
      <c r="F40" s="252">
        <v>0</v>
      </c>
      <c r="G40" s="252">
        <v>0</v>
      </c>
      <c r="H40" s="252">
        <v>0</v>
      </c>
      <c r="I40" s="250">
        <f>SUM(G40:H40)</f>
        <v>0</v>
      </c>
      <c r="J40" s="252">
        <v>0</v>
      </c>
      <c r="K40" s="252">
        <v>0</v>
      </c>
      <c r="L40" s="252"/>
      <c r="M40" s="252"/>
      <c r="N40" s="252"/>
      <c r="O40" s="252"/>
      <c r="P40" s="250">
        <f t="shared" si="13"/>
        <v>0</v>
      </c>
      <c r="Q40" s="252">
        <v>0</v>
      </c>
      <c r="R40" s="252">
        <v>0</v>
      </c>
      <c r="S40" s="252"/>
      <c r="T40" s="256"/>
      <c r="U40" s="253"/>
      <c r="V40" s="253">
        <v>0</v>
      </c>
      <c r="W40" s="254">
        <v>0</v>
      </c>
      <c r="X40" s="37">
        <v>1150</v>
      </c>
    </row>
    <row r="41" spans="2:24" s="7" customFormat="1" ht="44.25" customHeight="1">
      <c r="B41" s="131" t="s">
        <v>8</v>
      </c>
      <c r="C41" s="132">
        <v>2270</v>
      </c>
      <c r="D41" s="249">
        <f t="shared" si="11"/>
        <v>0</v>
      </c>
      <c r="E41" s="250">
        <f t="shared" si="12"/>
        <v>0</v>
      </c>
      <c r="F41" s="252">
        <f aca="true" t="shared" si="14" ref="F41:K41">F42+F43+F44+F45+F46</f>
        <v>0</v>
      </c>
      <c r="G41" s="252">
        <f t="shared" si="14"/>
        <v>0</v>
      </c>
      <c r="H41" s="252">
        <f t="shared" si="14"/>
        <v>0</v>
      </c>
      <c r="I41" s="252">
        <f t="shared" si="14"/>
        <v>0</v>
      </c>
      <c r="J41" s="252">
        <f t="shared" si="14"/>
        <v>0</v>
      </c>
      <c r="K41" s="252">
        <f t="shared" si="14"/>
        <v>0</v>
      </c>
      <c r="L41" s="252" t="e">
        <f>SUM(L42,L43,L44,L45,#REF!,L46)</f>
        <v>#REF!</v>
      </c>
      <c r="M41" s="252" t="e">
        <f>SUM(M42,M43,M44,M45,#REF!,M46)</f>
        <v>#REF!</v>
      </c>
      <c r="N41" s="252" t="e">
        <f>SUM(N42,N43,N44,N45,#REF!,N46)</f>
        <v>#REF!</v>
      </c>
      <c r="O41" s="252" t="e">
        <f>SUM(O42,O43,O44,O45,#REF!,O46)</f>
        <v>#REF!</v>
      </c>
      <c r="P41" s="250">
        <f t="shared" si="13"/>
        <v>0</v>
      </c>
      <c r="Q41" s="252">
        <f aca="true" t="shared" si="15" ref="Q41:W41">Q42+Q43+Q44+Q45+Q46</f>
        <v>0</v>
      </c>
      <c r="R41" s="252">
        <f t="shared" si="15"/>
        <v>0</v>
      </c>
      <c r="S41" s="252">
        <f t="shared" si="15"/>
        <v>0</v>
      </c>
      <c r="T41" s="252">
        <f t="shared" si="15"/>
        <v>0</v>
      </c>
      <c r="U41" s="252">
        <f t="shared" si="15"/>
        <v>0</v>
      </c>
      <c r="V41" s="252">
        <f t="shared" si="15"/>
        <v>0</v>
      </c>
      <c r="W41" s="252">
        <f t="shared" si="15"/>
        <v>0</v>
      </c>
      <c r="X41" s="37">
        <v>1160</v>
      </c>
    </row>
    <row r="42" spans="2:24" s="32" customFormat="1" ht="26.25" customHeight="1">
      <c r="B42" s="127" t="s">
        <v>9</v>
      </c>
      <c r="C42" s="134">
        <v>2271</v>
      </c>
      <c r="D42" s="249">
        <f t="shared" si="11"/>
        <v>0</v>
      </c>
      <c r="E42" s="250">
        <f t="shared" si="12"/>
        <v>0</v>
      </c>
      <c r="F42" s="252">
        <v>0</v>
      </c>
      <c r="G42" s="252">
        <v>0</v>
      </c>
      <c r="H42" s="252">
        <v>0</v>
      </c>
      <c r="I42" s="250">
        <f aca="true" t="shared" si="16" ref="I42:I48">SUM(G42:H42)</f>
        <v>0</v>
      </c>
      <c r="J42" s="252">
        <v>0</v>
      </c>
      <c r="K42" s="252">
        <v>0</v>
      </c>
      <c r="L42" s="252">
        <v>89287</v>
      </c>
      <c r="M42" s="252"/>
      <c r="N42" s="252"/>
      <c r="O42" s="252"/>
      <c r="P42" s="250">
        <f t="shared" si="13"/>
        <v>0</v>
      </c>
      <c r="Q42" s="252">
        <v>0</v>
      </c>
      <c r="R42" s="252">
        <v>0</v>
      </c>
      <c r="S42" s="252"/>
      <c r="T42" s="256"/>
      <c r="U42" s="253"/>
      <c r="V42" s="253">
        <v>0</v>
      </c>
      <c r="W42" s="254">
        <v>0</v>
      </c>
      <c r="X42" s="35">
        <v>1161</v>
      </c>
    </row>
    <row r="43" spans="2:24" s="32" customFormat="1" ht="29.25" customHeight="1">
      <c r="B43" s="127" t="s">
        <v>163</v>
      </c>
      <c r="C43" s="134">
        <v>2272</v>
      </c>
      <c r="D43" s="249">
        <f t="shared" si="11"/>
        <v>0</v>
      </c>
      <c r="E43" s="250">
        <f t="shared" si="12"/>
        <v>0</v>
      </c>
      <c r="F43" s="252">
        <v>0</v>
      </c>
      <c r="G43" s="252">
        <v>0</v>
      </c>
      <c r="H43" s="252">
        <v>0</v>
      </c>
      <c r="I43" s="250">
        <f t="shared" si="16"/>
        <v>0</v>
      </c>
      <c r="J43" s="252">
        <v>0</v>
      </c>
      <c r="K43" s="252">
        <v>0</v>
      </c>
      <c r="L43" s="252">
        <v>16619</v>
      </c>
      <c r="M43" s="252"/>
      <c r="N43" s="252"/>
      <c r="O43" s="252"/>
      <c r="P43" s="250">
        <f t="shared" si="13"/>
        <v>0</v>
      </c>
      <c r="Q43" s="252">
        <v>0</v>
      </c>
      <c r="R43" s="252">
        <v>0</v>
      </c>
      <c r="S43" s="252"/>
      <c r="T43" s="256"/>
      <c r="U43" s="253"/>
      <c r="V43" s="253">
        <v>0</v>
      </c>
      <c r="W43" s="254">
        <v>0</v>
      </c>
      <c r="X43" s="35">
        <v>1162</v>
      </c>
    </row>
    <row r="44" spans="2:24" s="5" customFormat="1" ht="26.25" customHeight="1">
      <c r="B44" s="127" t="s">
        <v>84</v>
      </c>
      <c r="C44" s="134">
        <v>2273</v>
      </c>
      <c r="D44" s="249">
        <f t="shared" si="11"/>
        <v>0</v>
      </c>
      <c r="E44" s="250">
        <f t="shared" si="12"/>
        <v>0</v>
      </c>
      <c r="F44" s="252">
        <v>0</v>
      </c>
      <c r="G44" s="252">
        <v>0</v>
      </c>
      <c r="H44" s="252">
        <v>0</v>
      </c>
      <c r="I44" s="250">
        <f t="shared" si="16"/>
        <v>0</v>
      </c>
      <c r="J44" s="252">
        <v>0</v>
      </c>
      <c r="K44" s="252">
        <v>0</v>
      </c>
      <c r="L44" s="252">
        <v>80098</v>
      </c>
      <c r="M44" s="252"/>
      <c r="N44" s="252"/>
      <c r="O44" s="252"/>
      <c r="P44" s="250">
        <f t="shared" si="13"/>
        <v>0</v>
      </c>
      <c r="Q44" s="252">
        <v>0</v>
      </c>
      <c r="R44" s="252">
        <v>0</v>
      </c>
      <c r="S44" s="252"/>
      <c r="T44" s="256"/>
      <c r="U44" s="253"/>
      <c r="V44" s="253">
        <v>0</v>
      </c>
      <c r="W44" s="254">
        <v>0</v>
      </c>
      <c r="X44" s="35">
        <v>1163</v>
      </c>
    </row>
    <row r="45" spans="2:24" s="5" customFormat="1" ht="26.25" customHeight="1">
      <c r="B45" s="127" t="s">
        <v>79</v>
      </c>
      <c r="C45" s="134">
        <v>2274</v>
      </c>
      <c r="D45" s="249">
        <f t="shared" si="11"/>
        <v>0</v>
      </c>
      <c r="E45" s="250">
        <f t="shared" si="12"/>
        <v>0</v>
      </c>
      <c r="F45" s="252">
        <v>0</v>
      </c>
      <c r="G45" s="252">
        <v>0</v>
      </c>
      <c r="H45" s="252">
        <v>0</v>
      </c>
      <c r="I45" s="250">
        <f t="shared" si="16"/>
        <v>0</v>
      </c>
      <c r="J45" s="252">
        <v>0</v>
      </c>
      <c r="K45" s="252">
        <v>0</v>
      </c>
      <c r="L45" s="252">
        <v>3500</v>
      </c>
      <c r="M45" s="252"/>
      <c r="N45" s="252"/>
      <c r="O45" s="252"/>
      <c r="P45" s="250">
        <f t="shared" si="13"/>
        <v>0</v>
      </c>
      <c r="Q45" s="252">
        <v>0</v>
      </c>
      <c r="R45" s="252">
        <v>0</v>
      </c>
      <c r="S45" s="252"/>
      <c r="T45" s="256"/>
      <c r="U45" s="253"/>
      <c r="V45" s="253">
        <v>0</v>
      </c>
      <c r="W45" s="254">
        <v>0</v>
      </c>
      <c r="X45" s="35">
        <v>1164</v>
      </c>
    </row>
    <row r="46" spans="2:24" s="5" customFormat="1" ht="26.25" customHeight="1">
      <c r="B46" s="127" t="s">
        <v>10</v>
      </c>
      <c r="C46" s="134">
        <v>2275</v>
      </c>
      <c r="D46" s="249">
        <f t="shared" si="11"/>
        <v>0</v>
      </c>
      <c r="E46" s="250">
        <f t="shared" si="12"/>
        <v>0</v>
      </c>
      <c r="F46" s="252">
        <v>0</v>
      </c>
      <c r="G46" s="252">
        <v>0</v>
      </c>
      <c r="H46" s="252">
        <v>0</v>
      </c>
      <c r="I46" s="250">
        <f t="shared" si="16"/>
        <v>0</v>
      </c>
      <c r="J46" s="252">
        <v>0</v>
      </c>
      <c r="K46" s="252">
        <v>0</v>
      </c>
      <c r="L46" s="252"/>
      <c r="M46" s="252"/>
      <c r="N46" s="252"/>
      <c r="O46" s="252"/>
      <c r="P46" s="250">
        <f t="shared" si="13"/>
        <v>0</v>
      </c>
      <c r="Q46" s="252">
        <v>0</v>
      </c>
      <c r="R46" s="252">
        <v>0</v>
      </c>
      <c r="S46" s="252"/>
      <c r="T46" s="256"/>
      <c r="U46" s="253"/>
      <c r="V46" s="253">
        <v>0</v>
      </c>
      <c r="W46" s="254">
        <v>0</v>
      </c>
      <c r="X46" s="35">
        <v>1166</v>
      </c>
    </row>
    <row r="47" spans="2:24" s="6" customFormat="1" ht="55.5" customHeight="1">
      <c r="B47" s="208" t="s">
        <v>160</v>
      </c>
      <c r="C47" s="199">
        <v>2280</v>
      </c>
      <c r="D47" s="249">
        <f t="shared" si="11"/>
        <v>60555261</v>
      </c>
      <c r="E47" s="250">
        <f t="shared" si="12"/>
        <v>60338315</v>
      </c>
      <c r="F47" s="250">
        <f>F48+F49</f>
        <v>54204442</v>
      </c>
      <c r="G47" s="250">
        <f>G48+G49</f>
        <v>513692</v>
      </c>
      <c r="H47" s="250">
        <f>H48+H49</f>
        <v>5170281</v>
      </c>
      <c r="I47" s="250">
        <f t="shared" si="16"/>
        <v>5683973</v>
      </c>
      <c r="J47" s="250">
        <f>J48+J49</f>
        <v>421400</v>
      </c>
      <c r="K47" s="250">
        <f>K48+K49</f>
        <v>28500</v>
      </c>
      <c r="L47" s="250"/>
      <c r="M47" s="250"/>
      <c r="N47" s="250"/>
      <c r="O47" s="250"/>
      <c r="P47" s="250">
        <f t="shared" si="13"/>
        <v>216946</v>
      </c>
      <c r="Q47" s="250">
        <f aca="true" t="shared" si="17" ref="Q47:W47">Q48+Q49</f>
        <v>81296</v>
      </c>
      <c r="R47" s="250">
        <f t="shared" si="17"/>
        <v>135650</v>
      </c>
      <c r="S47" s="250" t="e">
        <f t="shared" si="17"/>
        <v>#REF!</v>
      </c>
      <c r="T47" s="250" t="e">
        <f t="shared" si="17"/>
        <v>#REF!</v>
      </c>
      <c r="U47" s="250" t="e">
        <f t="shared" si="17"/>
        <v>#REF!</v>
      </c>
      <c r="V47" s="250">
        <f t="shared" si="17"/>
        <v>0</v>
      </c>
      <c r="W47" s="251">
        <f t="shared" si="17"/>
        <v>0</v>
      </c>
      <c r="X47" s="46">
        <v>1170</v>
      </c>
    </row>
    <row r="48" spans="2:24" s="6" customFormat="1" ht="62.25" customHeight="1">
      <c r="B48" s="135" t="s">
        <v>66</v>
      </c>
      <c r="C48" s="199">
        <v>2281</v>
      </c>
      <c r="D48" s="249">
        <f t="shared" si="11"/>
        <v>0</v>
      </c>
      <c r="E48" s="250">
        <f t="shared" si="12"/>
        <v>0</v>
      </c>
      <c r="F48" s="250">
        <v>0</v>
      </c>
      <c r="G48" s="250">
        <v>0</v>
      </c>
      <c r="H48" s="250">
        <v>0</v>
      </c>
      <c r="I48" s="250">
        <f t="shared" si="16"/>
        <v>0</v>
      </c>
      <c r="J48" s="250">
        <v>0</v>
      </c>
      <c r="K48" s="250">
        <v>0</v>
      </c>
      <c r="L48" s="250"/>
      <c r="M48" s="250"/>
      <c r="N48" s="250"/>
      <c r="O48" s="250"/>
      <c r="P48" s="250">
        <f t="shared" si="13"/>
        <v>0</v>
      </c>
      <c r="Q48" s="250">
        <v>0</v>
      </c>
      <c r="R48" s="250">
        <v>0</v>
      </c>
      <c r="S48" s="250"/>
      <c r="T48" s="263"/>
      <c r="U48" s="249"/>
      <c r="V48" s="249">
        <v>0</v>
      </c>
      <c r="W48" s="264">
        <v>0</v>
      </c>
      <c r="X48" s="46"/>
    </row>
    <row r="49" spans="2:24" s="88" customFormat="1" ht="51" customHeight="1">
      <c r="B49" s="240" t="s">
        <v>67</v>
      </c>
      <c r="C49" s="241">
        <v>2282</v>
      </c>
      <c r="D49" s="265">
        <f t="shared" si="11"/>
        <v>60555261</v>
      </c>
      <c r="E49" s="266">
        <f t="shared" si="12"/>
        <v>60338315</v>
      </c>
      <c r="F49" s="266">
        <f>'зведення показ.2015 '!E21</f>
        <v>54204442</v>
      </c>
      <c r="G49" s="266">
        <f>'зведення показ.2015 '!F21</f>
        <v>513692</v>
      </c>
      <c r="H49" s="266">
        <f>'зведення показ.2015 '!G21</f>
        <v>5170281</v>
      </c>
      <c r="I49" s="266">
        <f>'зведення показ.2015 '!F21+'зведення показ.2015 '!G21</f>
        <v>5683973</v>
      </c>
      <c r="J49" s="266">
        <f>'зведення показ.2015 '!H21</f>
        <v>421400</v>
      </c>
      <c r="K49" s="266">
        <f>'зведення показ.2015 '!I21</f>
        <v>28500</v>
      </c>
      <c r="L49" s="266"/>
      <c r="M49" s="266"/>
      <c r="N49" s="266"/>
      <c r="O49" s="266"/>
      <c r="P49" s="266">
        <f t="shared" si="13"/>
        <v>216946</v>
      </c>
      <c r="Q49" s="266">
        <f>'зведення показ.2015 '!O21</f>
        <v>81296</v>
      </c>
      <c r="R49" s="266">
        <f>'зведення показ.2015 '!P21</f>
        <v>135650</v>
      </c>
      <c r="S49" s="266" t="e">
        <f>#REF!</f>
        <v>#REF!</v>
      </c>
      <c r="T49" s="266" t="e">
        <f>#REF!</f>
        <v>#REF!</v>
      </c>
      <c r="U49" s="266" t="e">
        <f>#REF!</f>
        <v>#REF!</v>
      </c>
      <c r="V49" s="266">
        <v>0</v>
      </c>
      <c r="W49" s="267">
        <v>0</v>
      </c>
      <c r="X49" s="89"/>
    </row>
    <row r="50" spans="2:24" s="7" customFormat="1" ht="36" customHeight="1">
      <c r="B50" s="136" t="s">
        <v>167</v>
      </c>
      <c r="C50" s="129">
        <v>2400</v>
      </c>
      <c r="D50" s="249">
        <f t="shared" si="11"/>
        <v>0</v>
      </c>
      <c r="E50" s="250">
        <f t="shared" si="12"/>
        <v>0</v>
      </c>
      <c r="F50" s="252">
        <v>0</v>
      </c>
      <c r="G50" s="252">
        <v>0</v>
      </c>
      <c r="H50" s="252">
        <v>0</v>
      </c>
      <c r="I50" s="250">
        <f>SUM(G50:H50)</f>
        <v>0</v>
      </c>
      <c r="J50" s="252">
        <v>0</v>
      </c>
      <c r="K50" s="252">
        <v>0</v>
      </c>
      <c r="L50" s="252">
        <v>0</v>
      </c>
      <c r="M50" s="252">
        <v>0</v>
      </c>
      <c r="N50" s="252">
        <v>0</v>
      </c>
      <c r="O50" s="252" t="e">
        <f>SUM(P50,#REF!,#REF!)</f>
        <v>#REF!</v>
      </c>
      <c r="P50" s="250">
        <f t="shared" si="13"/>
        <v>0</v>
      </c>
      <c r="Q50" s="252">
        <v>0</v>
      </c>
      <c r="R50" s="252">
        <v>0</v>
      </c>
      <c r="S50" s="252">
        <v>0</v>
      </c>
      <c r="T50" s="256"/>
      <c r="U50" s="253">
        <f>SUM(-T50,D50)</f>
        <v>0</v>
      </c>
      <c r="V50" s="253">
        <v>0</v>
      </c>
      <c r="W50" s="254">
        <v>0</v>
      </c>
      <c r="X50" s="36">
        <v>1200</v>
      </c>
    </row>
    <row r="51" spans="2:24" s="7" customFormat="1" ht="36" customHeight="1">
      <c r="B51" s="191" t="s">
        <v>135</v>
      </c>
      <c r="C51" s="147">
        <v>2410</v>
      </c>
      <c r="D51" s="249"/>
      <c r="E51" s="250"/>
      <c r="F51" s="252"/>
      <c r="G51" s="252"/>
      <c r="H51" s="252"/>
      <c r="I51" s="250"/>
      <c r="J51" s="252"/>
      <c r="K51" s="252"/>
      <c r="L51" s="252"/>
      <c r="M51" s="252"/>
      <c r="N51" s="252"/>
      <c r="O51" s="252"/>
      <c r="P51" s="250"/>
      <c r="Q51" s="252"/>
      <c r="R51" s="252"/>
      <c r="S51" s="252"/>
      <c r="T51" s="256"/>
      <c r="U51" s="253"/>
      <c r="V51" s="253"/>
      <c r="W51" s="254"/>
      <c r="X51" s="36"/>
    </row>
    <row r="52" spans="2:24" s="7" customFormat="1" ht="36" customHeight="1">
      <c r="B52" s="191" t="s">
        <v>136</v>
      </c>
      <c r="C52" s="147">
        <v>2420</v>
      </c>
      <c r="D52" s="249"/>
      <c r="E52" s="250"/>
      <c r="F52" s="252"/>
      <c r="G52" s="252"/>
      <c r="H52" s="252"/>
      <c r="I52" s="250"/>
      <c r="J52" s="252"/>
      <c r="K52" s="252"/>
      <c r="L52" s="252"/>
      <c r="M52" s="252"/>
      <c r="N52" s="252"/>
      <c r="O52" s="252"/>
      <c r="P52" s="250"/>
      <c r="Q52" s="252"/>
      <c r="R52" s="252"/>
      <c r="S52" s="252"/>
      <c r="T52" s="256"/>
      <c r="U52" s="253"/>
      <c r="V52" s="253"/>
      <c r="W52" s="254"/>
      <c r="X52" s="36"/>
    </row>
    <row r="53" spans="2:24" s="8" customFormat="1" ht="26.25" customHeight="1">
      <c r="B53" s="136" t="s">
        <v>141</v>
      </c>
      <c r="C53" s="129">
        <v>2600</v>
      </c>
      <c r="D53" s="249">
        <f>E53+P53</f>
        <v>0</v>
      </c>
      <c r="E53" s="250">
        <f>F53+G53+H53+J53+K53</f>
        <v>0</v>
      </c>
      <c r="F53" s="252">
        <f>F54+F55+F56+F61</f>
        <v>0</v>
      </c>
      <c r="G53" s="252">
        <f>G54+G55+G56+G61</f>
        <v>0</v>
      </c>
      <c r="H53" s="252">
        <f>H54+H55+H56+H61</f>
        <v>0</v>
      </c>
      <c r="I53" s="250">
        <f>SUM(G53:H53)</f>
        <v>0</v>
      </c>
      <c r="J53" s="252">
        <f>J54+J55+J56+J61</f>
        <v>0</v>
      </c>
      <c r="K53" s="252">
        <f>K54+K55+K56+K61</f>
        <v>0</v>
      </c>
      <c r="L53" s="252">
        <f>SUM(L54,L55,L56,L58)</f>
        <v>0</v>
      </c>
      <c r="M53" s="252">
        <f>SUM(M54,M55,M56,M58)</f>
        <v>0</v>
      </c>
      <c r="N53" s="252">
        <f>SUM(N54,N55,N56,N58)</f>
        <v>0</v>
      </c>
      <c r="O53" s="252">
        <f>SUM(O54,O55,O56,O58)</f>
        <v>0</v>
      </c>
      <c r="P53" s="250">
        <f>Q53+R53+V53+W53</f>
        <v>0</v>
      </c>
      <c r="Q53" s="252">
        <f aca="true" t="shared" si="18" ref="Q53:W53">Q54+Q55+Q56+Q61</f>
        <v>0</v>
      </c>
      <c r="R53" s="252">
        <f t="shared" si="18"/>
        <v>0</v>
      </c>
      <c r="S53" s="252">
        <f t="shared" si="18"/>
        <v>0</v>
      </c>
      <c r="T53" s="252">
        <f t="shared" si="18"/>
        <v>0</v>
      </c>
      <c r="U53" s="252">
        <f t="shared" si="18"/>
        <v>0</v>
      </c>
      <c r="V53" s="252">
        <f t="shared" si="18"/>
        <v>0</v>
      </c>
      <c r="W53" s="255">
        <f t="shared" si="18"/>
        <v>0</v>
      </c>
      <c r="X53" s="36">
        <v>1300</v>
      </c>
    </row>
    <row r="54" spans="2:24" s="8" customFormat="1" ht="58.5" customHeight="1">
      <c r="B54" s="131" t="s">
        <v>11</v>
      </c>
      <c r="C54" s="132">
        <v>2610</v>
      </c>
      <c r="D54" s="249">
        <f>E54+P54</f>
        <v>0</v>
      </c>
      <c r="E54" s="250">
        <f>F54+G54+H54+J54+K54</f>
        <v>0</v>
      </c>
      <c r="F54" s="252">
        <v>0</v>
      </c>
      <c r="G54" s="252">
        <v>0</v>
      </c>
      <c r="H54" s="252">
        <v>0</v>
      </c>
      <c r="I54" s="250">
        <f>SUM(G54:H54)</f>
        <v>0</v>
      </c>
      <c r="J54" s="252">
        <v>0</v>
      </c>
      <c r="K54" s="252">
        <v>0</v>
      </c>
      <c r="L54" s="252"/>
      <c r="M54" s="252"/>
      <c r="N54" s="252"/>
      <c r="O54" s="252"/>
      <c r="P54" s="250">
        <f>Q54+R54+V54+W54</f>
        <v>0</v>
      </c>
      <c r="Q54" s="252">
        <v>0</v>
      </c>
      <c r="R54" s="252">
        <v>0</v>
      </c>
      <c r="S54" s="252">
        <v>0</v>
      </c>
      <c r="T54" s="268"/>
      <c r="U54" s="253">
        <f>SUM(-T54,D54)</f>
        <v>0</v>
      </c>
      <c r="V54" s="253">
        <v>0</v>
      </c>
      <c r="W54" s="254">
        <v>0</v>
      </c>
      <c r="X54" s="37">
        <v>1310</v>
      </c>
    </row>
    <row r="55" spans="2:24" s="7" customFormat="1" ht="34.5" customHeight="1">
      <c r="B55" s="137" t="s">
        <v>12</v>
      </c>
      <c r="C55" s="132">
        <v>2620</v>
      </c>
      <c r="D55" s="249">
        <f>E55+P55</f>
        <v>0</v>
      </c>
      <c r="E55" s="250">
        <f>F55+G55+H55+J55+K55</f>
        <v>0</v>
      </c>
      <c r="F55" s="252">
        <v>0</v>
      </c>
      <c r="G55" s="252">
        <v>0</v>
      </c>
      <c r="H55" s="252">
        <v>0</v>
      </c>
      <c r="I55" s="250">
        <f>SUM(G55:H55)</f>
        <v>0</v>
      </c>
      <c r="J55" s="252">
        <v>0</v>
      </c>
      <c r="K55" s="252">
        <v>0</v>
      </c>
      <c r="L55" s="252"/>
      <c r="M55" s="252"/>
      <c r="N55" s="252"/>
      <c r="O55" s="252"/>
      <c r="P55" s="250">
        <f>Q55+R55+V55+W55</f>
        <v>0</v>
      </c>
      <c r="Q55" s="252">
        <v>0</v>
      </c>
      <c r="R55" s="252">
        <v>0</v>
      </c>
      <c r="S55" s="252">
        <v>0</v>
      </c>
      <c r="T55" s="268"/>
      <c r="U55" s="253">
        <f>SUM(-T55,D55)</f>
        <v>0</v>
      </c>
      <c r="V55" s="253">
        <v>0</v>
      </c>
      <c r="W55" s="254">
        <v>0</v>
      </c>
      <c r="X55" s="37">
        <v>1320</v>
      </c>
    </row>
    <row r="56" spans="2:24" s="7" customFormat="1" ht="26.25" customHeight="1">
      <c r="B56" s="192" t="s">
        <v>137</v>
      </c>
      <c r="C56" s="132">
        <v>2630</v>
      </c>
      <c r="D56" s="249">
        <f>E56+P56</f>
        <v>0</v>
      </c>
      <c r="E56" s="250">
        <f>F56+G56+H56+J56+K56</f>
        <v>0</v>
      </c>
      <c r="F56" s="252">
        <f>F58+F59+F60</f>
        <v>0</v>
      </c>
      <c r="G56" s="252">
        <f>G58+G59+G60</f>
        <v>0</v>
      </c>
      <c r="H56" s="252">
        <f>H58+H59+H60</f>
        <v>0</v>
      </c>
      <c r="I56" s="250">
        <f>SUM(G56:H56)</f>
        <v>0</v>
      </c>
      <c r="J56" s="252">
        <f>J58+J59+J60</f>
        <v>0</v>
      </c>
      <c r="K56" s="252">
        <f>K58+K59+K60</f>
        <v>0</v>
      </c>
      <c r="L56" s="252">
        <f>SUM(L58,L59,L60)</f>
        <v>0</v>
      </c>
      <c r="M56" s="252">
        <f>SUM(M58,M59,M60)</f>
        <v>0</v>
      </c>
      <c r="N56" s="252">
        <f>SUM(N58,N59,N60)</f>
        <v>0</v>
      </c>
      <c r="O56" s="252">
        <f>SUM(O58,O59,O60)</f>
        <v>0</v>
      </c>
      <c r="P56" s="250">
        <f>Q56+R56+V56+W56</f>
        <v>0</v>
      </c>
      <c r="Q56" s="252">
        <f aca="true" t="shared" si="19" ref="Q56:W56">Q58+Q59+Q60</f>
        <v>0</v>
      </c>
      <c r="R56" s="252">
        <f t="shared" si="19"/>
        <v>0</v>
      </c>
      <c r="S56" s="252">
        <f t="shared" si="19"/>
        <v>0</v>
      </c>
      <c r="T56" s="252">
        <f t="shared" si="19"/>
        <v>0</v>
      </c>
      <c r="U56" s="252">
        <f t="shared" si="19"/>
        <v>0</v>
      </c>
      <c r="V56" s="252">
        <f t="shared" si="19"/>
        <v>0</v>
      </c>
      <c r="W56" s="255">
        <f t="shared" si="19"/>
        <v>0</v>
      </c>
      <c r="X56" s="37">
        <v>1340</v>
      </c>
    </row>
    <row r="57" spans="2:24" s="7" customFormat="1" ht="26.25" customHeight="1">
      <c r="B57" s="193" t="s">
        <v>142</v>
      </c>
      <c r="C57" s="146">
        <v>2700</v>
      </c>
      <c r="D57" s="249"/>
      <c r="E57" s="250"/>
      <c r="F57" s="252"/>
      <c r="G57" s="252"/>
      <c r="H57" s="252"/>
      <c r="I57" s="250"/>
      <c r="J57" s="252"/>
      <c r="K57" s="252"/>
      <c r="L57" s="252"/>
      <c r="M57" s="252"/>
      <c r="N57" s="252"/>
      <c r="O57" s="252"/>
      <c r="P57" s="250"/>
      <c r="Q57" s="252"/>
      <c r="R57" s="252"/>
      <c r="S57" s="252"/>
      <c r="T57" s="268"/>
      <c r="U57" s="253"/>
      <c r="V57" s="253"/>
      <c r="W57" s="254"/>
      <c r="X57" s="37"/>
    </row>
    <row r="58" spans="2:24" s="32" customFormat="1" ht="26.25" customHeight="1">
      <c r="B58" s="127" t="s">
        <v>13</v>
      </c>
      <c r="C58" s="134">
        <v>2710</v>
      </c>
      <c r="D58" s="249">
        <f aca="true" t="shared" si="20" ref="D58:D64">E58+P58</f>
        <v>0</v>
      </c>
      <c r="E58" s="250">
        <f>F58+G58+H58+J58+K58</f>
        <v>0</v>
      </c>
      <c r="F58" s="252">
        <v>0</v>
      </c>
      <c r="G58" s="252">
        <v>0</v>
      </c>
      <c r="H58" s="252">
        <v>0</v>
      </c>
      <c r="I58" s="250">
        <f>SUM(G58:H58)</f>
        <v>0</v>
      </c>
      <c r="J58" s="252">
        <v>0</v>
      </c>
      <c r="K58" s="252">
        <v>0</v>
      </c>
      <c r="L58" s="252"/>
      <c r="M58" s="252"/>
      <c r="N58" s="252"/>
      <c r="O58" s="252"/>
      <c r="P58" s="250">
        <f aca="true" t="shared" si="21" ref="P58:P64">Q58+R58+V58+W58</f>
        <v>0</v>
      </c>
      <c r="Q58" s="252">
        <v>0</v>
      </c>
      <c r="R58" s="252">
        <v>0</v>
      </c>
      <c r="S58" s="252"/>
      <c r="T58" s="256"/>
      <c r="U58" s="253"/>
      <c r="V58" s="253">
        <v>0</v>
      </c>
      <c r="W58" s="254">
        <v>0</v>
      </c>
      <c r="X58" s="35">
        <v>1341</v>
      </c>
    </row>
    <row r="59" spans="2:24" s="5" customFormat="1" ht="26.25" customHeight="1">
      <c r="B59" s="133" t="s">
        <v>14</v>
      </c>
      <c r="C59" s="134">
        <v>2720</v>
      </c>
      <c r="D59" s="249">
        <f t="shared" si="20"/>
        <v>0</v>
      </c>
      <c r="E59" s="250">
        <f>F59+G59+H59+J59+K59</f>
        <v>0</v>
      </c>
      <c r="F59" s="252">
        <v>0</v>
      </c>
      <c r="G59" s="252">
        <v>0</v>
      </c>
      <c r="H59" s="252">
        <v>0</v>
      </c>
      <c r="I59" s="250">
        <f>SUM(G59:H59)</f>
        <v>0</v>
      </c>
      <c r="J59" s="252">
        <v>0</v>
      </c>
      <c r="K59" s="252">
        <v>0</v>
      </c>
      <c r="L59" s="252"/>
      <c r="M59" s="252"/>
      <c r="N59" s="252"/>
      <c r="O59" s="252"/>
      <c r="P59" s="250">
        <f t="shared" si="21"/>
        <v>0</v>
      </c>
      <c r="Q59" s="252">
        <v>0</v>
      </c>
      <c r="R59" s="252">
        <v>0</v>
      </c>
      <c r="S59" s="252"/>
      <c r="T59" s="256"/>
      <c r="U59" s="253"/>
      <c r="V59" s="253">
        <v>0</v>
      </c>
      <c r="W59" s="254">
        <v>0</v>
      </c>
      <c r="X59" s="35">
        <v>1342</v>
      </c>
    </row>
    <row r="60" spans="2:24" s="5" customFormat="1" ht="27" customHeight="1">
      <c r="B60" s="127" t="s">
        <v>144</v>
      </c>
      <c r="C60" s="134">
        <v>2730</v>
      </c>
      <c r="D60" s="249">
        <f t="shared" si="20"/>
        <v>0</v>
      </c>
      <c r="E60" s="250">
        <f>F60+G60+H60+J60+K60</f>
        <v>0</v>
      </c>
      <c r="F60" s="252">
        <v>0</v>
      </c>
      <c r="G60" s="252">
        <v>0</v>
      </c>
      <c r="H60" s="252">
        <v>0</v>
      </c>
      <c r="I60" s="250">
        <f>SUM(G60:H60)</f>
        <v>0</v>
      </c>
      <c r="J60" s="252">
        <v>0</v>
      </c>
      <c r="K60" s="252">
        <v>0</v>
      </c>
      <c r="L60" s="252"/>
      <c r="M60" s="252"/>
      <c r="N60" s="252"/>
      <c r="O60" s="252"/>
      <c r="P60" s="250">
        <f t="shared" si="21"/>
        <v>0</v>
      </c>
      <c r="Q60" s="252">
        <v>0</v>
      </c>
      <c r="R60" s="252">
        <v>0</v>
      </c>
      <c r="S60" s="252"/>
      <c r="T60" s="256"/>
      <c r="U60" s="253"/>
      <c r="V60" s="253">
        <v>0</v>
      </c>
      <c r="W60" s="254">
        <v>0</v>
      </c>
      <c r="X60" s="35">
        <v>1343</v>
      </c>
    </row>
    <row r="61" spans="2:24" s="6" customFormat="1" ht="26.25" customHeight="1">
      <c r="B61" s="194" t="s">
        <v>168</v>
      </c>
      <c r="C61" s="146">
        <v>2800</v>
      </c>
      <c r="D61" s="249">
        <f t="shared" si="20"/>
        <v>0</v>
      </c>
      <c r="E61" s="250">
        <f>F61+G61+H61+J61+K61</f>
        <v>0</v>
      </c>
      <c r="F61" s="252">
        <v>0</v>
      </c>
      <c r="G61" s="252">
        <v>0</v>
      </c>
      <c r="H61" s="252">
        <v>0</v>
      </c>
      <c r="I61" s="250">
        <f>SUM(G61:H61)</f>
        <v>0</v>
      </c>
      <c r="J61" s="252">
        <v>0</v>
      </c>
      <c r="K61" s="252">
        <v>0</v>
      </c>
      <c r="L61" s="252"/>
      <c r="M61" s="252"/>
      <c r="N61" s="252"/>
      <c r="O61" s="252"/>
      <c r="P61" s="250">
        <f t="shared" si="21"/>
        <v>0</v>
      </c>
      <c r="Q61" s="252">
        <v>0</v>
      </c>
      <c r="R61" s="252">
        <v>0</v>
      </c>
      <c r="S61" s="252"/>
      <c r="T61" s="256"/>
      <c r="U61" s="253"/>
      <c r="V61" s="253">
        <v>0</v>
      </c>
      <c r="W61" s="254">
        <v>0</v>
      </c>
      <c r="X61" s="37">
        <v>1350</v>
      </c>
    </row>
    <row r="62" spans="2:24" s="6" customFormat="1" ht="26.25" customHeight="1">
      <c r="B62" s="128" t="s">
        <v>43</v>
      </c>
      <c r="C62" s="179">
        <v>3000</v>
      </c>
      <c r="D62" s="249">
        <f t="shared" si="20"/>
        <v>828339</v>
      </c>
      <c r="E62" s="250">
        <f>F62+I62+J62+K62</f>
        <v>652413</v>
      </c>
      <c r="F62" s="252">
        <f aca="true" t="shared" si="22" ref="F62:K62">F63+F79+F80+F81</f>
        <v>362100</v>
      </c>
      <c r="G62" s="252">
        <f t="shared" si="22"/>
        <v>0</v>
      </c>
      <c r="H62" s="252">
        <f t="shared" si="22"/>
        <v>200000</v>
      </c>
      <c r="I62" s="252">
        <f t="shared" si="22"/>
        <v>200000</v>
      </c>
      <c r="J62" s="252">
        <f t="shared" si="22"/>
        <v>4700</v>
      </c>
      <c r="K62" s="252">
        <f t="shared" si="22"/>
        <v>85613</v>
      </c>
      <c r="L62" s="252">
        <f>SUM(L63,L79,L80,L81)</f>
        <v>45746</v>
      </c>
      <c r="M62" s="252">
        <f>SUM(M63,M79,M80,M81)</f>
        <v>0</v>
      </c>
      <c r="N62" s="252">
        <f>SUM(N63,N79,N80,N81)</f>
        <v>0</v>
      </c>
      <c r="O62" s="252">
        <f>SUM(O63,O79,O80,O81)</f>
        <v>0</v>
      </c>
      <c r="P62" s="250">
        <f t="shared" si="21"/>
        <v>175926</v>
      </c>
      <c r="Q62" s="252">
        <f>Q63+Q79+Q80+Q81</f>
        <v>175926</v>
      </c>
      <c r="R62" s="252">
        <f>R63+R79+R80+R81</f>
        <v>0</v>
      </c>
      <c r="S62" s="252" t="e">
        <f>S63+S79+S80+S81</f>
        <v>#REF!</v>
      </c>
      <c r="T62" s="252" t="e">
        <f>T63+T79+T80+T81</f>
        <v>#REF!</v>
      </c>
      <c r="U62" s="252" t="e">
        <f>U63+U79+U80+U81</f>
        <v>#REF!</v>
      </c>
      <c r="V62" s="252">
        <v>0</v>
      </c>
      <c r="W62" s="255">
        <v>0</v>
      </c>
      <c r="X62" s="36">
        <v>2000</v>
      </c>
    </row>
    <row r="63" spans="2:24" s="7" customFormat="1" ht="26.25" customHeight="1">
      <c r="B63" s="128" t="s">
        <v>15</v>
      </c>
      <c r="C63" s="179">
        <v>3100</v>
      </c>
      <c r="D63" s="249">
        <f t="shared" si="20"/>
        <v>0</v>
      </c>
      <c r="E63" s="250">
        <f>F63+G63+H63+J63+K63</f>
        <v>0</v>
      </c>
      <c r="F63" s="252">
        <f>F64+F66+F70</f>
        <v>0</v>
      </c>
      <c r="G63" s="252">
        <f>G64+G66+G70</f>
        <v>0</v>
      </c>
      <c r="H63" s="252">
        <f>H64+H66+H70</f>
        <v>0</v>
      </c>
      <c r="I63" s="250">
        <f>SUM(G63:H63)</f>
        <v>0</v>
      </c>
      <c r="J63" s="252">
        <f>J64+J66+J70</f>
        <v>0</v>
      </c>
      <c r="K63" s="252">
        <f>K64+K66+K70</f>
        <v>0</v>
      </c>
      <c r="L63" s="252">
        <f>SUM(L64,L5589,L70)</f>
        <v>45746</v>
      </c>
      <c r="M63" s="252">
        <f>SUM(M64,M5589,M70)</f>
        <v>0</v>
      </c>
      <c r="N63" s="252">
        <f>SUM(N64,N5589,N70)</f>
        <v>0</v>
      </c>
      <c r="O63" s="252">
        <f>SUM(O64,O5589,O70)</f>
        <v>0</v>
      </c>
      <c r="P63" s="250">
        <f t="shared" si="21"/>
        <v>0</v>
      </c>
      <c r="Q63" s="252">
        <f aca="true" t="shared" si="23" ref="Q63:W63">Q64+Q66+Q70</f>
        <v>0</v>
      </c>
      <c r="R63" s="252">
        <f t="shared" si="23"/>
        <v>0</v>
      </c>
      <c r="S63" s="252">
        <f t="shared" si="23"/>
        <v>0</v>
      </c>
      <c r="T63" s="252">
        <f t="shared" si="23"/>
        <v>0</v>
      </c>
      <c r="U63" s="252">
        <f t="shared" si="23"/>
        <v>0</v>
      </c>
      <c r="V63" s="252">
        <f t="shared" si="23"/>
        <v>0</v>
      </c>
      <c r="W63" s="255">
        <f t="shared" si="23"/>
        <v>0</v>
      </c>
      <c r="X63" s="36">
        <v>2100</v>
      </c>
    </row>
    <row r="64" spans="2:24" s="8" customFormat="1" ht="39" customHeight="1" thickBot="1">
      <c r="B64" s="138" t="s">
        <v>16</v>
      </c>
      <c r="C64" s="200">
        <v>3110</v>
      </c>
      <c r="D64" s="257">
        <f t="shared" si="20"/>
        <v>0</v>
      </c>
      <c r="E64" s="258">
        <f>F64+G64+H64+J64+K64</f>
        <v>0</v>
      </c>
      <c r="F64" s="259">
        <v>0</v>
      </c>
      <c r="G64" s="259">
        <v>0</v>
      </c>
      <c r="H64" s="259">
        <v>0</v>
      </c>
      <c r="I64" s="250">
        <v>0</v>
      </c>
      <c r="J64" s="259">
        <v>0</v>
      </c>
      <c r="K64" s="259">
        <v>0</v>
      </c>
      <c r="L64" s="259">
        <f>'зміни показ.2015'!J62</f>
        <v>0</v>
      </c>
      <c r="M64" s="259">
        <f>'зміни показ.2015'!K62</f>
        <v>0</v>
      </c>
      <c r="N64" s="259">
        <f>'зміни показ.2015'!L62</f>
        <v>0</v>
      </c>
      <c r="O64" s="259">
        <f>'зміни показ.2015'!M62</f>
        <v>0</v>
      </c>
      <c r="P64" s="258">
        <f t="shared" si="21"/>
        <v>0</v>
      </c>
      <c r="Q64" s="259">
        <v>0</v>
      </c>
      <c r="R64" s="259">
        <v>0</v>
      </c>
      <c r="S64" s="259"/>
      <c r="T64" s="260"/>
      <c r="U64" s="261"/>
      <c r="V64" s="261">
        <v>0</v>
      </c>
      <c r="W64" s="262">
        <v>0</v>
      </c>
      <c r="X64" s="54">
        <v>2110</v>
      </c>
    </row>
    <row r="65" spans="2:24" s="19" customFormat="1" ht="19.5" customHeight="1" thickBot="1">
      <c r="B65" s="118">
        <v>1</v>
      </c>
      <c r="C65" s="119">
        <v>2</v>
      </c>
      <c r="D65" s="288">
        <v>3</v>
      </c>
      <c r="E65" s="289">
        <v>4</v>
      </c>
      <c r="F65" s="289">
        <v>5</v>
      </c>
      <c r="G65" s="289">
        <v>6</v>
      </c>
      <c r="H65" s="289">
        <v>7</v>
      </c>
      <c r="I65" s="289">
        <v>6</v>
      </c>
      <c r="J65" s="289">
        <v>7</v>
      </c>
      <c r="K65" s="289">
        <v>8</v>
      </c>
      <c r="L65" s="289"/>
      <c r="M65" s="289"/>
      <c r="N65" s="289"/>
      <c r="O65" s="289"/>
      <c r="P65" s="289">
        <v>9</v>
      </c>
      <c r="Q65" s="289">
        <v>10</v>
      </c>
      <c r="R65" s="289">
        <v>11</v>
      </c>
      <c r="S65" s="289">
        <v>13</v>
      </c>
      <c r="T65" s="290"/>
      <c r="U65" s="290"/>
      <c r="V65" s="290">
        <v>12</v>
      </c>
      <c r="W65" s="291">
        <v>13</v>
      </c>
      <c r="X65" s="45"/>
    </row>
    <row r="66" spans="2:24" s="9" customFormat="1" ht="22.5" customHeight="1">
      <c r="B66" s="135" t="s">
        <v>17</v>
      </c>
      <c r="C66" s="199">
        <v>3120</v>
      </c>
      <c r="D66" s="249">
        <f aca="true" t="shared" si="24" ref="D66:D85">E66+P66</f>
        <v>0</v>
      </c>
      <c r="E66" s="250">
        <f aca="true" t="shared" si="25" ref="E66:E80">F66+G66+H66+J66+K66</f>
        <v>0</v>
      </c>
      <c r="F66" s="250">
        <f>F67+F68+F69</f>
        <v>0</v>
      </c>
      <c r="G66" s="250">
        <f>G67+G68+G69</f>
        <v>0</v>
      </c>
      <c r="H66" s="250">
        <f>H67+H68+H69</f>
        <v>0</v>
      </c>
      <c r="I66" s="250">
        <f aca="true" t="shared" si="26" ref="I66:I80">SUM(G66:H66)</f>
        <v>0</v>
      </c>
      <c r="J66" s="250">
        <f>J67+J68+J69</f>
        <v>0</v>
      </c>
      <c r="K66" s="250">
        <f>K67+K68+K69</f>
        <v>0</v>
      </c>
      <c r="L66" s="250"/>
      <c r="M66" s="250"/>
      <c r="N66" s="250"/>
      <c r="O66" s="250"/>
      <c r="P66" s="250">
        <f aca="true" t="shared" si="27" ref="P66:P74">Q66+R66+V66+W66</f>
        <v>0</v>
      </c>
      <c r="Q66" s="250">
        <f aca="true" t="shared" si="28" ref="Q66:W66">Q67+Q68+Q69</f>
        <v>0</v>
      </c>
      <c r="R66" s="250">
        <f t="shared" si="28"/>
        <v>0</v>
      </c>
      <c r="S66" s="250">
        <f t="shared" si="28"/>
        <v>0</v>
      </c>
      <c r="T66" s="250">
        <f t="shared" si="28"/>
        <v>0</v>
      </c>
      <c r="U66" s="250">
        <f t="shared" si="28"/>
        <v>0</v>
      </c>
      <c r="V66" s="250">
        <f t="shared" si="28"/>
        <v>0</v>
      </c>
      <c r="W66" s="251">
        <f t="shared" si="28"/>
        <v>0</v>
      </c>
      <c r="X66" s="46">
        <v>2120</v>
      </c>
    </row>
    <row r="67" spans="2:24" s="32" customFormat="1" ht="21" customHeight="1">
      <c r="B67" s="140" t="s">
        <v>157</v>
      </c>
      <c r="C67" s="126">
        <v>3121</v>
      </c>
      <c r="D67" s="249">
        <f t="shared" si="24"/>
        <v>0</v>
      </c>
      <c r="E67" s="250">
        <f t="shared" si="25"/>
        <v>0</v>
      </c>
      <c r="F67" s="252">
        <v>0</v>
      </c>
      <c r="G67" s="252">
        <v>0</v>
      </c>
      <c r="H67" s="252">
        <v>0</v>
      </c>
      <c r="I67" s="250">
        <f t="shared" si="26"/>
        <v>0</v>
      </c>
      <c r="J67" s="252">
        <v>0</v>
      </c>
      <c r="K67" s="252">
        <v>0</v>
      </c>
      <c r="L67" s="252"/>
      <c r="M67" s="252"/>
      <c r="N67" s="252"/>
      <c r="O67" s="252"/>
      <c r="P67" s="250">
        <f t="shared" si="27"/>
        <v>0</v>
      </c>
      <c r="Q67" s="252">
        <v>0</v>
      </c>
      <c r="R67" s="252">
        <v>0</v>
      </c>
      <c r="S67" s="252">
        <v>0</v>
      </c>
      <c r="T67" s="268"/>
      <c r="U67" s="253">
        <f>SUM(-T67,D67)</f>
        <v>0</v>
      </c>
      <c r="V67" s="253">
        <v>0</v>
      </c>
      <c r="W67" s="254">
        <v>0</v>
      </c>
      <c r="X67" s="35">
        <v>2121</v>
      </c>
    </row>
    <row r="68" spans="2:24" s="5" customFormat="1" ht="42" customHeight="1" hidden="1">
      <c r="B68" s="133" t="s">
        <v>152</v>
      </c>
      <c r="C68" s="126">
        <v>2122</v>
      </c>
      <c r="D68" s="249">
        <f t="shared" si="24"/>
        <v>0</v>
      </c>
      <c r="E68" s="250">
        <f t="shared" si="25"/>
        <v>0</v>
      </c>
      <c r="F68" s="252">
        <v>0</v>
      </c>
      <c r="G68" s="252">
        <v>0</v>
      </c>
      <c r="H68" s="252">
        <v>0</v>
      </c>
      <c r="I68" s="250">
        <f t="shared" si="26"/>
        <v>0</v>
      </c>
      <c r="J68" s="252">
        <v>0</v>
      </c>
      <c r="K68" s="252">
        <v>0</v>
      </c>
      <c r="L68" s="252"/>
      <c r="M68" s="252"/>
      <c r="N68" s="252"/>
      <c r="O68" s="252"/>
      <c r="P68" s="250">
        <f t="shared" si="27"/>
        <v>0</v>
      </c>
      <c r="Q68" s="252">
        <v>0</v>
      </c>
      <c r="R68" s="252">
        <v>0</v>
      </c>
      <c r="S68" s="252">
        <v>0</v>
      </c>
      <c r="T68" s="256"/>
      <c r="U68" s="253">
        <f>SUM(-T68,D68)</f>
        <v>0</v>
      </c>
      <c r="V68" s="253">
        <v>0</v>
      </c>
      <c r="W68" s="254">
        <v>0</v>
      </c>
      <c r="X68" s="35">
        <v>2122</v>
      </c>
    </row>
    <row r="69" spans="2:24" s="5" customFormat="1" ht="20.25" customHeight="1">
      <c r="B69" s="140" t="s">
        <v>158</v>
      </c>
      <c r="C69" s="201">
        <v>3122</v>
      </c>
      <c r="D69" s="269">
        <f t="shared" si="24"/>
        <v>0</v>
      </c>
      <c r="E69" s="270">
        <f t="shared" si="25"/>
        <v>0</v>
      </c>
      <c r="F69" s="252">
        <v>0</v>
      </c>
      <c r="G69" s="252">
        <v>0</v>
      </c>
      <c r="H69" s="252">
        <v>0</v>
      </c>
      <c r="I69" s="250">
        <f t="shared" si="26"/>
        <v>0</v>
      </c>
      <c r="J69" s="252">
        <v>0</v>
      </c>
      <c r="K69" s="252">
        <v>0</v>
      </c>
      <c r="L69" s="271"/>
      <c r="M69" s="271"/>
      <c r="N69" s="271"/>
      <c r="O69" s="271"/>
      <c r="P69" s="270">
        <f t="shared" si="27"/>
        <v>0</v>
      </c>
      <c r="Q69" s="271">
        <v>0</v>
      </c>
      <c r="R69" s="271">
        <v>0</v>
      </c>
      <c r="S69" s="271">
        <v>0</v>
      </c>
      <c r="T69" s="272"/>
      <c r="U69" s="273">
        <f>SUM(-T69,D69)</f>
        <v>0</v>
      </c>
      <c r="V69" s="273">
        <v>0</v>
      </c>
      <c r="W69" s="274">
        <v>0</v>
      </c>
      <c r="X69" s="42">
        <v>2123</v>
      </c>
    </row>
    <row r="70" spans="2:24" s="7" customFormat="1" ht="21" customHeight="1">
      <c r="B70" s="131" t="s">
        <v>68</v>
      </c>
      <c r="C70" s="195">
        <v>3130</v>
      </c>
      <c r="D70" s="253">
        <f t="shared" si="24"/>
        <v>0</v>
      </c>
      <c r="E70" s="252">
        <f t="shared" si="25"/>
        <v>0</v>
      </c>
      <c r="F70" s="252">
        <f>F71+F72+F73+F74</f>
        <v>0</v>
      </c>
      <c r="G70" s="252">
        <f>G71+G72+G73+G74</f>
        <v>0</v>
      </c>
      <c r="H70" s="252">
        <f>H71+H72+H73+H74</f>
        <v>0</v>
      </c>
      <c r="I70" s="250">
        <f t="shared" si="26"/>
        <v>0</v>
      </c>
      <c r="J70" s="252">
        <f>J71+J72+J73+J74</f>
        <v>0</v>
      </c>
      <c r="K70" s="252">
        <f>K71+K72+K73+K74</f>
        <v>0</v>
      </c>
      <c r="L70" s="252">
        <f>SUM(L71,L72,L73,L74)</f>
        <v>45746</v>
      </c>
      <c r="M70" s="252">
        <f>SUM(M71,M72,M73,M74)</f>
        <v>0</v>
      </c>
      <c r="N70" s="252">
        <f>SUM(N71,N72,N73,N74)</f>
        <v>0</v>
      </c>
      <c r="O70" s="252">
        <f>SUM(O71,O72,O73,O74)</f>
        <v>0</v>
      </c>
      <c r="P70" s="252">
        <f t="shared" si="27"/>
        <v>0</v>
      </c>
      <c r="Q70" s="252">
        <f aca="true" t="shared" si="29" ref="Q70:W70">Q71+Q72+Q73+Q74</f>
        <v>0</v>
      </c>
      <c r="R70" s="252">
        <f t="shared" si="29"/>
        <v>0</v>
      </c>
      <c r="S70" s="252">
        <f t="shared" si="29"/>
        <v>0</v>
      </c>
      <c r="T70" s="252">
        <f t="shared" si="29"/>
        <v>0</v>
      </c>
      <c r="U70" s="252">
        <f t="shared" si="29"/>
        <v>0</v>
      </c>
      <c r="V70" s="252">
        <f t="shared" si="29"/>
        <v>0</v>
      </c>
      <c r="W70" s="255">
        <f t="shared" si="29"/>
        <v>0</v>
      </c>
      <c r="X70" s="48">
        <v>2130</v>
      </c>
    </row>
    <row r="71" spans="2:24" s="5" customFormat="1" ht="19.5" customHeight="1">
      <c r="B71" s="127" t="s">
        <v>83</v>
      </c>
      <c r="C71" s="126">
        <v>3131</v>
      </c>
      <c r="D71" s="249">
        <f t="shared" si="24"/>
        <v>0</v>
      </c>
      <c r="E71" s="250">
        <f t="shared" si="25"/>
        <v>0</v>
      </c>
      <c r="F71" s="252">
        <v>0</v>
      </c>
      <c r="G71" s="252">
        <v>0</v>
      </c>
      <c r="H71" s="252">
        <v>0</v>
      </c>
      <c r="I71" s="250">
        <f t="shared" si="26"/>
        <v>0</v>
      </c>
      <c r="J71" s="252">
        <v>0</v>
      </c>
      <c r="K71" s="252">
        <v>0</v>
      </c>
      <c r="L71" s="252">
        <v>45746</v>
      </c>
      <c r="M71" s="252"/>
      <c r="N71" s="252"/>
      <c r="O71" s="252"/>
      <c r="P71" s="250">
        <f t="shared" si="27"/>
        <v>0</v>
      </c>
      <c r="Q71" s="252">
        <v>0</v>
      </c>
      <c r="R71" s="252">
        <v>0</v>
      </c>
      <c r="S71" s="252"/>
      <c r="T71" s="256"/>
      <c r="U71" s="253"/>
      <c r="V71" s="253">
        <v>0</v>
      </c>
      <c r="W71" s="254">
        <v>0</v>
      </c>
      <c r="X71" s="35">
        <v>2131</v>
      </c>
    </row>
    <row r="72" spans="2:24" s="5" customFormat="1" ht="41.25" customHeight="1" hidden="1">
      <c r="B72" s="127" t="s">
        <v>153</v>
      </c>
      <c r="C72" s="126">
        <v>2132</v>
      </c>
      <c r="D72" s="249">
        <f t="shared" si="24"/>
        <v>0</v>
      </c>
      <c r="E72" s="250">
        <f t="shared" si="25"/>
        <v>0</v>
      </c>
      <c r="F72" s="252">
        <v>0</v>
      </c>
      <c r="G72" s="252">
        <v>0</v>
      </c>
      <c r="H72" s="252">
        <v>0</v>
      </c>
      <c r="I72" s="250">
        <f t="shared" si="26"/>
        <v>0</v>
      </c>
      <c r="J72" s="252">
        <v>0</v>
      </c>
      <c r="K72" s="252">
        <v>0</v>
      </c>
      <c r="L72" s="252"/>
      <c r="M72" s="252"/>
      <c r="N72" s="252"/>
      <c r="O72" s="252"/>
      <c r="P72" s="250">
        <f t="shared" si="27"/>
        <v>0</v>
      </c>
      <c r="Q72" s="252">
        <v>0</v>
      </c>
      <c r="R72" s="252">
        <v>0</v>
      </c>
      <c r="S72" s="252"/>
      <c r="T72" s="256"/>
      <c r="U72" s="253"/>
      <c r="V72" s="253">
        <v>0</v>
      </c>
      <c r="W72" s="254">
        <v>0</v>
      </c>
      <c r="X72" s="35">
        <v>2132</v>
      </c>
    </row>
    <row r="73" spans="2:24" s="5" customFormat="1" ht="20.25" customHeight="1">
      <c r="B73" s="142" t="s">
        <v>82</v>
      </c>
      <c r="C73" s="126">
        <v>3132</v>
      </c>
      <c r="D73" s="249">
        <f t="shared" si="24"/>
        <v>0</v>
      </c>
      <c r="E73" s="250">
        <f t="shared" si="25"/>
        <v>0</v>
      </c>
      <c r="F73" s="252">
        <v>0</v>
      </c>
      <c r="G73" s="252">
        <v>0</v>
      </c>
      <c r="H73" s="252">
        <v>0</v>
      </c>
      <c r="I73" s="250">
        <f t="shared" si="26"/>
        <v>0</v>
      </c>
      <c r="J73" s="252">
        <v>0</v>
      </c>
      <c r="K73" s="252">
        <v>0</v>
      </c>
      <c r="L73" s="252"/>
      <c r="M73" s="252"/>
      <c r="N73" s="252"/>
      <c r="O73" s="252"/>
      <c r="P73" s="250">
        <f t="shared" si="27"/>
        <v>0</v>
      </c>
      <c r="Q73" s="252">
        <v>0</v>
      </c>
      <c r="R73" s="252">
        <v>0</v>
      </c>
      <c r="S73" s="252"/>
      <c r="T73" s="256"/>
      <c r="U73" s="253"/>
      <c r="V73" s="253">
        <v>0</v>
      </c>
      <c r="W73" s="254">
        <v>0</v>
      </c>
      <c r="X73" s="35">
        <v>2133</v>
      </c>
    </row>
    <row r="74" spans="2:24" s="5" customFormat="1" ht="1.5" customHeight="1" hidden="1">
      <c r="B74" s="143" t="s">
        <v>18</v>
      </c>
      <c r="C74" s="126">
        <v>2134</v>
      </c>
      <c r="D74" s="249">
        <f t="shared" si="24"/>
        <v>0</v>
      </c>
      <c r="E74" s="250">
        <f t="shared" si="25"/>
        <v>0</v>
      </c>
      <c r="F74" s="252"/>
      <c r="G74" s="252"/>
      <c r="H74" s="252"/>
      <c r="I74" s="250">
        <f t="shared" si="26"/>
        <v>0</v>
      </c>
      <c r="J74" s="252"/>
      <c r="K74" s="252"/>
      <c r="L74" s="252"/>
      <c r="M74" s="252"/>
      <c r="N74" s="252"/>
      <c r="O74" s="252"/>
      <c r="P74" s="250">
        <f t="shared" si="27"/>
        <v>0</v>
      </c>
      <c r="Q74" s="252"/>
      <c r="R74" s="252"/>
      <c r="S74" s="252"/>
      <c r="T74" s="256"/>
      <c r="U74" s="253"/>
      <c r="V74" s="253"/>
      <c r="W74" s="254"/>
      <c r="X74" s="35">
        <v>2134</v>
      </c>
    </row>
    <row r="75" spans="2:24" s="5" customFormat="1" ht="19.5" customHeight="1">
      <c r="B75" s="127" t="s">
        <v>80</v>
      </c>
      <c r="C75" s="126">
        <v>3140</v>
      </c>
      <c r="D75" s="249">
        <f t="shared" si="24"/>
        <v>0</v>
      </c>
      <c r="E75" s="250">
        <f t="shared" si="25"/>
        <v>0</v>
      </c>
      <c r="F75" s="252">
        <v>0</v>
      </c>
      <c r="G75" s="252">
        <v>0</v>
      </c>
      <c r="H75" s="252">
        <v>0</v>
      </c>
      <c r="I75" s="250">
        <f t="shared" si="26"/>
        <v>0</v>
      </c>
      <c r="J75" s="252">
        <v>0</v>
      </c>
      <c r="K75" s="252">
        <v>0</v>
      </c>
      <c r="L75" s="252"/>
      <c r="M75" s="252"/>
      <c r="N75" s="252"/>
      <c r="O75" s="252"/>
      <c r="P75" s="250">
        <v>0</v>
      </c>
      <c r="Q75" s="252">
        <v>0</v>
      </c>
      <c r="R75" s="252">
        <v>0</v>
      </c>
      <c r="S75" s="252"/>
      <c r="T75" s="256"/>
      <c r="U75" s="253"/>
      <c r="V75" s="253">
        <v>0</v>
      </c>
      <c r="W75" s="254">
        <v>0</v>
      </c>
      <c r="X75" s="35"/>
    </row>
    <row r="76" spans="2:24" s="5" customFormat="1" ht="33.75" customHeight="1">
      <c r="B76" s="127" t="s">
        <v>138</v>
      </c>
      <c r="C76" s="134">
        <v>3141</v>
      </c>
      <c r="D76" s="249">
        <f t="shared" si="24"/>
        <v>0</v>
      </c>
      <c r="E76" s="250">
        <f t="shared" si="25"/>
        <v>0</v>
      </c>
      <c r="F76" s="252">
        <v>0</v>
      </c>
      <c r="G76" s="252">
        <v>0</v>
      </c>
      <c r="H76" s="252">
        <v>0</v>
      </c>
      <c r="I76" s="250">
        <f t="shared" si="26"/>
        <v>0</v>
      </c>
      <c r="J76" s="252">
        <v>0</v>
      </c>
      <c r="K76" s="252">
        <v>0</v>
      </c>
      <c r="L76" s="252"/>
      <c r="M76" s="252"/>
      <c r="N76" s="252"/>
      <c r="O76" s="252"/>
      <c r="P76" s="250">
        <v>0</v>
      </c>
      <c r="Q76" s="252">
        <v>0</v>
      </c>
      <c r="R76" s="252">
        <v>0</v>
      </c>
      <c r="S76" s="252"/>
      <c r="T76" s="256"/>
      <c r="U76" s="253"/>
      <c r="V76" s="253">
        <v>0</v>
      </c>
      <c r="W76" s="254">
        <v>0</v>
      </c>
      <c r="X76" s="35"/>
    </row>
    <row r="77" spans="2:24" s="5" customFormat="1" ht="31.5" customHeight="1">
      <c r="B77" s="127" t="s">
        <v>139</v>
      </c>
      <c r="C77" s="134">
        <v>3142</v>
      </c>
      <c r="D77" s="249">
        <f t="shared" si="24"/>
        <v>0</v>
      </c>
      <c r="E77" s="250">
        <f t="shared" si="25"/>
        <v>0</v>
      </c>
      <c r="F77" s="252">
        <v>0</v>
      </c>
      <c r="G77" s="252">
        <v>0</v>
      </c>
      <c r="H77" s="252">
        <v>0</v>
      </c>
      <c r="I77" s="250">
        <f t="shared" si="26"/>
        <v>0</v>
      </c>
      <c r="J77" s="252">
        <v>0</v>
      </c>
      <c r="K77" s="252">
        <v>0</v>
      </c>
      <c r="L77" s="252"/>
      <c r="M77" s="252"/>
      <c r="N77" s="252"/>
      <c r="O77" s="252"/>
      <c r="P77" s="250">
        <v>0</v>
      </c>
      <c r="Q77" s="252">
        <v>0</v>
      </c>
      <c r="R77" s="252">
        <v>0</v>
      </c>
      <c r="S77" s="252"/>
      <c r="T77" s="256"/>
      <c r="U77" s="253"/>
      <c r="V77" s="253">
        <v>0</v>
      </c>
      <c r="W77" s="254">
        <v>0</v>
      </c>
      <c r="X77" s="35"/>
    </row>
    <row r="78" spans="2:24" s="5" customFormat="1" ht="33.75" customHeight="1">
      <c r="B78" s="127" t="s">
        <v>81</v>
      </c>
      <c r="C78" s="134">
        <v>3143</v>
      </c>
      <c r="D78" s="249">
        <f t="shared" si="24"/>
        <v>0</v>
      </c>
      <c r="E78" s="250">
        <f t="shared" si="25"/>
        <v>0</v>
      </c>
      <c r="F78" s="252">
        <v>0</v>
      </c>
      <c r="G78" s="252">
        <v>0</v>
      </c>
      <c r="H78" s="252">
        <v>0</v>
      </c>
      <c r="I78" s="250">
        <f t="shared" si="26"/>
        <v>0</v>
      </c>
      <c r="J78" s="252">
        <v>0</v>
      </c>
      <c r="K78" s="252">
        <v>0</v>
      </c>
      <c r="L78" s="252"/>
      <c r="M78" s="252"/>
      <c r="N78" s="252"/>
      <c r="O78" s="252"/>
      <c r="P78" s="250">
        <v>0</v>
      </c>
      <c r="Q78" s="252">
        <v>0</v>
      </c>
      <c r="R78" s="252">
        <v>0</v>
      </c>
      <c r="S78" s="252"/>
      <c r="T78" s="256"/>
      <c r="U78" s="253"/>
      <c r="V78" s="253">
        <v>0</v>
      </c>
      <c r="W78" s="254">
        <v>0</v>
      </c>
      <c r="X78" s="35"/>
    </row>
    <row r="79" spans="2:24" s="6" customFormat="1" ht="21.75" customHeight="1">
      <c r="B79" s="190" t="s">
        <v>19</v>
      </c>
      <c r="C79" s="214">
        <v>3150</v>
      </c>
      <c r="D79" s="249">
        <f t="shared" si="24"/>
        <v>0</v>
      </c>
      <c r="E79" s="250">
        <f t="shared" si="25"/>
        <v>0</v>
      </c>
      <c r="F79" s="252">
        <v>0</v>
      </c>
      <c r="G79" s="252">
        <v>0</v>
      </c>
      <c r="H79" s="252">
        <v>0</v>
      </c>
      <c r="I79" s="250">
        <f t="shared" si="26"/>
        <v>0</v>
      </c>
      <c r="J79" s="252">
        <v>0</v>
      </c>
      <c r="K79" s="252">
        <v>0</v>
      </c>
      <c r="L79" s="252"/>
      <c r="M79" s="252"/>
      <c r="N79" s="252"/>
      <c r="O79" s="252"/>
      <c r="P79" s="250">
        <f aca="true" t="shared" si="30" ref="P79:P89">Q79+R79+V79+W79</f>
        <v>0</v>
      </c>
      <c r="Q79" s="252">
        <v>0</v>
      </c>
      <c r="R79" s="252">
        <v>0</v>
      </c>
      <c r="S79" s="252"/>
      <c r="T79" s="256"/>
      <c r="U79" s="253"/>
      <c r="V79" s="253">
        <v>0</v>
      </c>
      <c r="W79" s="254">
        <v>0</v>
      </c>
      <c r="X79" s="36">
        <v>2200</v>
      </c>
    </row>
    <row r="80" spans="2:24" s="7" customFormat="1" ht="30" customHeight="1">
      <c r="B80" s="190" t="s">
        <v>172</v>
      </c>
      <c r="C80" s="214">
        <v>3160</v>
      </c>
      <c r="D80" s="249">
        <f t="shared" si="24"/>
        <v>0</v>
      </c>
      <c r="E80" s="250">
        <f t="shared" si="25"/>
        <v>0</v>
      </c>
      <c r="F80" s="252">
        <v>0</v>
      </c>
      <c r="G80" s="252">
        <v>0</v>
      </c>
      <c r="H80" s="252">
        <v>0</v>
      </c>
      <c r="I80" s="250">
        <f t="shared" si="26"/>
        <v>0</v>
      </c>
      <c r="J80" s="252">
        <v>0</v>
      </c>
      <c r="K80" s="252">
        <v>0</v>
      </c>
      <c r="L80" s="252"/>
      <c r="M80" s="252"/>
      <c r="N80" s="252"/>
      <c r="O80" s="252"/>
      <c r="P80" s="250">
        <f t="shared" si="30"/>
        <v>0</v>
      </c>
      <c r="Q80" s="252">
        <v>0</v>
      </c>
      <c r="R80" s="252">
        <v>0</v>
      </c>
      <c r="S80" s="252"/>
      <c r="T80" s="256"/>
      <c r="U80" s="253"/>
      <c r="V80" s="253">
        <v>0</v>
      </c>
      <c r="W80" s="254">
        <v>0</v>
      </c>
      <c r="X80" s="36">
        <v>2300</v>
      </c>
    </row>
    <row r="81" spans="2:24" s="6" customFormat="1" ht="21" customHeight="1">
      <c r="B81" s="136" t="s">
        <v>20</v>
      </c>
      <c r="C81" s="179">
        <v>3200</v>
      </c>
      <c r="D81" s="249">
        <f t="shared" si="24"/>
        <v>828339</v>
      </c>
      <c r="E81" s="250">
        <f>F81+I81+J81+K81</f>
        <v>652413</v>
      </c>
      <c r="F81" s="252">
        <f aca="true" t="shared" si="31" ref="F81:K81">F82+F83+F84+F85</f>
        <v>362100</v>
      </c>
      <c r="G81" s="252">
        <f t="shared" si="31"/>
        <v>0</v>
      </c>
      <c r="H81" s="252">
        <f t="shared" si="31"/>
        <v>200000</v>
      </c>
      <c r="I81" s="252">
        <f t="shared" si="31"/>
        <v>200000</v>
      </c>
      <c r="J81" s="252">
        <f t="shared" si="31"/>
        <v>4700</v>
      </c>
      <c r="K81" s="252">
        <f t="shared" si="31"/>
        <v>85613</v>
      </c>
      <c r="L81" s="252"/>
      <c r="M81" s="252"/>
      <c r="N81" s="252"/>
      <c r="O81" s="252"/>
      <c r="P81" s="250">
        <f t="shared" si="30"/>
        <v>175926</v>
      </c>
      <c r="Q81" s="252">
        <f>Q82+Q83+Q84+Q85</f>
        <v>175926</v>
      </c>
      <c r="R81" s="252">
        <f>R82+R83+R84+R85</f>
        <v>0</v>
      </c>
      <c r="S81" s="252" t="e">
        <f>S82+S83+S84+S85</f>
        <v>#REF!</v>
      </c>
      <c r="T81" s="252" t="e">
        <f>T82+T83+T84+T85</f>
        <v>#REF!</v>
      </c>
      <c r="U81" s="252" t="e">
        <f>U82+U83+U84+U85</f>
        <v>#REF!</v>
      </c>
      <c r="V81" s="252">
        <v>0</v>
      </c>
      <c r="W81" s="255">
        <v>0</v>
      </c>
      <c r="X81" s="36">
        <v>2400</v>
      </c>
    </row>
    <row r="82" spans="2:24" s="91" customFormat="1" ht="34.5" customHeight="1">
      <c r="B82" s="242" t="s">
        <v>21</v>
      </c>
      <c r="C82" s="243">
        <v>3210</v>
      </c>
      <c r="D82" s="265">
        <f t="shared" si="24"/>
        <v>828339</v>
      </c>
      <c r="E82" s="266">
        <f>F82+I82+J82+K82</f>
        <v>652413</v>
      </c>
      <c r="F82" s="275">
        <f>'зведення показ.2015 '!E59</f>
        <v>362100</v>
      </c>
      <c r="G82" s="275">
        <f>'зведення показ.2015 '!F59</f>
        <v>0</v>
      </c>
      <c r="H82" s="275">
        <f>'зведення показ.2015 '!G59</f>
        <v>200000</v>
      </c>
      <c r="I82" s="275">
        <f>'зведення показ.2015 '!F58+'зведення показ.2015 '!G58</f>
        <v>200000</v>
      </c>
      <c r="J82" s="275">
        <f>'зведення показ.2015 '!H58</f>
        <v>4700</v>
      </c>
      <c r="K82" s="275">
        <f>'зведення показ.2015 '!I58</f>
        <v>85613</v>
      </c>
      <c r="L82" s="275"/>
      <c r="M82" s="275"/>
      <c r="N82" s="275"/>
      <c r="O82" s="275"/>
      <c r="P82" s="266">
        <f t="shared" si="30"/>
        <v>175926</v>
      </c>
      <c r="Q82" s="275">
        <f>'зведення показ.2015 '!O58</f>
        <v>175926</v>
      </c>
      <c r="R82" s="275">
        <f>'зведення показ.2015 '!P58</f>
        <v>0</v>
      </c>
      <c r="S82" s="275" t="e">
        <f>#REF!</f>
        <v>#REF!</v>
      </c>
      <c r="T82" s="275" t="e">
        <f>#REF!</f>
        <v>#REF!</v>
      </c>
      <c r="U82" s="275" t="e">
        <f>#REF!</f>
        <v>#REF!</v>
      </c>
      <c r="V82" s="275">
        <v>0</v>
      </c>
      <c r="W82" s="276">
        <v>0</v>
      </c>
      <c r="X82" s="90">
        <v>2410</v>
      </c>
    </row>
    <row r="83" spans="2:24" s="5" customFormat="1" ht="30" customHeight="1">
      <c r="B83" s="127" t="s">
        <v>22</v>
      </c>
      <c r="C83" s="126">
        <v>3220</v>
      </c>
      <c r="D83" s="249">
        <f t="shared" si="24"/>
        <v>0</v>
      </c>
      <c r="E83" s="250">
        <f aca="true" t="shared" si="32" ref="E83:E103">F83+G83+H83+J83+K83</f>
        <v>0</v>
      </c>
      <c r="F83" s="252">
        <v>0</v>
      </c>
      <c r="G83" s="252">
        <v>0</v>
      </c>
      <c r="H83" s="252">
        <v>0</v>
      </c>
      <c r="I83" s="250">
        <f>SUM(G83:H83)</f>
        <v>0</v>
      </c>
      <c r="J83" s="252">
        <v>0</v>
      </c>
      <c r="K83" s="252">
        <v>0</v>
      </c>
      <c r="L83" s="252"/>
      <c r="M83" s="252"/>
      <c r="N83" s="252"/>
      <c r="O83" s="252"/>
      <c r="P83" s="250">
        <f t="shared" si="30"/>
        <v>0</v>
      </c>
      <c r="Q83" s="252">
        <v>0</v>
      </c>
      <c r="R83" s="252">
        <v>0</v>
      </c>
      <c r="S83" s="252">
        <v>0</v>
      </c>
      <c r="T83" s="256"/>
      <c r="U83" s="253">
        <f>SUM(-T83,D83)</f>
        <v>0</v>
      </c>
      <c r="V83" s="253">
        <v>0</v>
      </c>
      <c r="W83" s="254">
        <v>0</v>
      </c>
      <c r="X83" s="35">
        <v>2420</v>
      </c>
    </row>
    <row r="84" spans="2:24" s="5" customFormat="1" ht="30" customHeight="1">
      <c r="B84" s="141" t="s">
        <v>147</v>
      </c>
      <c r="C84" s="201">
        <v>3230</v>
      </c>
      <c r="D84" s="249">
        <f t="shared" si="24"/>
        <v>0</v>
      </c>
      <c r="E84" s="250">
        <f t="shared" si="32"/>
        <v>0</v>
      </c>
      <c r="F84" s="271">
        <v>0</v>
      </c>
      <c r="G84" s="271">
        <v>0</v>
      </c>
      <c r="H84" s="271">
        <v>0</v>
      </c>
      <c r="I84" s="250">
        <f>SUM(G84:H84)</f>
        <v>0</v>
      </c>
      <c r="J84" s="271">
        <v>0</v>
      </c>
      <c r="K84" s="271">
        <v>0</v>
      </c>
      <c r="L84" s="271"/>
      <c r="M84" s="271"/>
      <c r="N84" s="271"/>
      <c r="O84" s="271"/>
      <c r="P84" s="250">
        <f t="shared" si="30"/>
        <v>0</v>
      </c>
      <c r="Q84" s="271">
        <v>0</v>
      </c>
      <c r="R84" s="271">
        <v>0</v>
      </c>
      <c r="S84" s="271">
        <v>0</v>
      </c>
      <c r="T84" s="272"/>
      <c r="U84" s="273">
        <f>SUM(-T84,D84)</f>
        <v>0</v>
      </c>
      <c r="V84" s="273">
        <v>0</v>
      </c>
      <c r="W84" s="274">
        <v>0</v>
      </c>
      <c r="X84" s="42">
        <v>2430</v>
      </c>
    </row>
    <row r="85" spans="2:24" s="5" customFormat="1" ht="22.5" customHeight="1">
      <c r="B85" s="141" t="s">
        <v>23</v>
      </c>
      <c r="C85" s="126">
        <v>3240</v>
      </c>
      <c r="D85" s="249">
        <f t="shared" si="24"/>
        <v>0</v>
      </c>
      <c r="E85" s="250">
        <f t="shared" si="32"/>
        <v>0</v>
      </c>
      <c r="F85" s="252">
        <v>0</v>
      </c>
      <c r="G85" s="252">
        <v>0</v>
      </c>
      <c r="H85" s="252">
        <v>0</v>
      </c>
      <c r="I85" s="250">
        <f>SUM(G85:H85)</f>
        <v>0</v>
      </c>
      <c r="J85" s="223">
        <v>0</v>
      </c>
      <c r="K85" s="252">
        <v>0</v>
      </c>
      <c r="L85" s="252"/>
      <c r="M85" s="252"/>
      <c r="N85" s="252"/>
      <c r="O85" s="252"/>
      <c r="P85" s="250">
        <f t="shared" si="30"/>
        <v>0</v>
      </c>
      <c r="Q85" s="252">
        <v>0</v>
      </c>
      <c r="R85" s="252">
        <v>0</v>
      </c>
      <c r="S85" s="252">
        <v>0</v>
      </c>
      <c r="T85" s="277"/>
      <c r="U85" s="252">
        <f>SUM(-T85,D85)</f>
        <v>0</v>
      </c>
      <c r="V85" s="252">
        <v>0</v>
      </c>
      <c r="W85" s="255">
        <v>0</v>
      </c>
      <c r="X85" s="35">
        <v>2440</v>
      </c>
    </row>
    <row r="86" spans="2:24" s="5" customFormat="1" ht="31.5" customHeight="1" hidden="1">
      <c r="B86" s="127" t="s">
        <v>69</v>
      </c>
      <c r="C86" s="126">
        <v>2450</v>
      </c>
      <c r="D86" s="249"/>
      <c r="E86" s="250">
        <f t="shared" si="32"/>
        <v>0</v>
      </c>
      <c r="F86" s="252">
        <v>0</v>
      </c>
      <c r="G86" s="252"/>
      <c r="H86" s="252"/>
      <c r="I86" s="250">
        <v>0</v>
      </c>
      <c r="J86" s="223">
        <v>0</v>
      </c>
      <c r="K86" s="252"/>
      <c r="L86" s="252"/>
      <c r="M86" s="252"/>
      <c r="N86" s="252"/>
      <c r="O86" s="252"/>
      <c r="P86" s="250">
        <f t="shared" si="30"/>
        <v>0</v>
      </c>
      <c r="Q86" s="252">
        <v>0</v>
      </c>
      <c r="R86" s="252">
        <v>0</v>
      </c>
      <c r="S86" s="252"/>
      <c r="T86" s="277"/>
      <c r="U86" s="252"/>
      <c r="V86" s="252">
        <v>0</v>
      </c>
      <c r="W86" s="255">
        <v>0</v>
      </c>
      <c r="X86" s="35"/>
    </row>
    <row r="87" spans="2:24" s="6" customFormat="1" ht="22.5" customHeight="1" hidden="1">
      <c r="B87" s="128" t="s">
        <v>24</v>
      </c>
      <c r="C87" s="179">
        <v>3000</v>
      </c>
      <c r="D87" s="249">
        <f aca="true" t="shared" si="33" ref="D87:D100">E87+P87</f>
        <v>0</v>
      </c>
      <c r="E87" s="250">
        <f t="shared" si="32"/>
        <v>0</v>
      </c>
      <c r="F87" s="252">
        <v>0</v>
      </c>
      <c r="G87" s="252">
        <v>0</v>
      </c>
      <c r="H87" s="252">
        <v>0</v>
      </c>
      <c r="I87" s="250">
        <f aca="true" t="shared" si="34" ref="I87:I100">SUM(G87:H87)</f>
        <v>0</v>
      </c>
      <c r="J87" s="223">
        <v>0</v>
      </c>
      <c r="K87" s="252">
        <v>0</v>
      </c>
      <c r="L87" s="252"/>
      <c r="M87" s="252"/>
      <c r="N87" s="252"/>
      <c r="O87" s="252"/>
      <c r="P87" s="250">
        <f t="shared" si="30"/>
        <v>0</v>
      </c>
      <c r="Q87" s="252">
        <v>0</v>
      </c>
      <c r="R87" s="252">
        <v>0</v>
      </c>
      <c r="S87" s="252">
        <v>0</v>
      </c>
      <c r="T87" s="277"/>
      <c r="U87" s="252">
        <f>SUM(T87,-D87)</f>
        <v>0</v>
      </c>
      <c r="V87" s="252">
        <v>0</v>
      </c>
      <c r="W87" s="255">
        <v>0</v>
      </c>
      <c r="X87" s="36">
        <v>3000</v>
      </c>
    </row>
    <row r="88" spans="2:24" s="9" customFormat="1" ht="30.75" customHeight="1" hidden="1" thickBot="1">
      <c r="B88" s="128" t="s">
        <v>29</v>
      </c>
      <c r="C88" s="179">
        <v>4000</v>
      </c>
      <c r="D88" s="249">
        <f t="shared" si="33"/>
        <v>0</v>
      </c>
      <c r="E88" s="250">
        <f t="shared" si="32"/>
        <v>0</v>
      </c>
      <c r="F88" s="252">
        <v>0</v>
      </c>
      <c r="G88" s="252">
        <v>0</v>
      </c>
      <c r="H88" s="252">
        <v>0</v>
      </c>
      <c r="I88" s="250">
        <f t="shared" si="34"/>
        <v>0</v>
      </c>
      <c r="J88" s="223">
        <v>0</v>
      </c>
      <c r="K88" s="252">
        <v>0</v>
      </c>
      <c r="L88" s="277"/>
      <c r="M88" s="277"/>
      <c r="N88" s="277"/>
      <c r="O88" s="277"/>
      <c r="P88" s="250">
        <f t="shared" si="30"/>
        <v>0</v>
      </c>
      <c r="Q88" s="252">
        <v>0</v>
      </c>
      <c r="R88" s="252">
        <v>0</v>
      </c>
      <c r="S88" s="277"/>
      <c r="T88" s="277"/>
      <c r="U88" s="277"/>
      <c r="V88" s="252">
        <v>0</v>
      </c>
      <c r="W88" s="255">
        <v>0</v>
      </c>
      <c r="X88" s="49"/>
    </row>
    <row r="89" spans="2:24" s="9" customFormat="1" ht="0.75" customHeight="1" hidden="1" thickBot="1">
      <c r="B89" s="144" t="s">
        <v>70</v>
      </c>
      <c r="C89" s="202">
        <v>3000</v>
      </c>
      <c r="D89" s="257">
        <f t="shared" si="33"/>
        <v>0</v>
      </c>
      <c r="E89" s="258">
        <f t="shared" si="32"/>
        <v>0</v>
      </c>
      <c r="F89" s="259">
        <v>0</v>
      </c>
      <c r="G89" s="259">
        <v>0</v>
      </c>
      <c r="H89" s="259">
        <v>0</v>
      </c>
      <c r="I89" s="250">
        <f t="shared" si="34"/>
        <v>0</v>
      </c>
      <c r="J89" s="244">
        <v>0</v>
      </c>
      <c r="K89" s="259">
        <v>0</v>
      </c>
      <c r="L89" s="278"/>
      <c r="M89" s="278"/>
      <c r="N89" s="278"/>
      <c r="O89" s="278"/>
      <c r="P89" s="258">
        <f t="shared" si="30"/>
        <v>0</v>
      </c>
      <c r="Q89" s="259">
        <v>0</v>
      </c>
      <c r="R89" s="259">
        <v>0</v>
      </c>
      <c r="S89" s="278"/>
      <c r="T89" s="278"/>
      <c r="U89" s="278"/>
      <c r="V89" s="259">
        <v>0</v>
      </c>
      <c r="W89" s="279">
        <v>0</v>
      </c>
      <c r="X89" s="50"/>
    </row>
    <row r="90" spans="2:24" s="9" customFormat="1" ht="15.75" customHeight="1" hidden="1">
      <c r="B90" s="124" t="s">
        <v>71</v>
      </c>
      <c r="C90" s="203">
        <v>4000</v>
      </c>
      <c r="D90" s="280">
        <f t="shared" si="33"/>
        <v>0</v>
      </c>
      <c r="E90" s="250">
        <f t="shared" si="32"/>
        <v>0</v>
      </c>
      <c r="F90" s="281">
        <v>0</v>
      </c>
      <c r="G90" s="281">
        <v>0</v>
      </c>
      <c r="H90" s="281">
        <v>0</v>
      </c>
      <c r="I90" s="250">
        <f t="shared" si="34"/>
        <v>0</v>
      </c>
      <c r="J90" s="248">
        <v>0</v>
      </c>
      <c r="K90" s="281">
        <v>0</v>
      </c>
      <c r="L90" s="282"/>
      <c r="M90" s="282"/>
      <c r="N90" s="282"/>
      <c r="O90" s="282"/>
      <c r="P90" s="281"/>
      <c r="Q90" s="281">
        <v>0</v>
      </c>
      <c r="R90" s="281">
        <v>0</v>
      </c>
      <c r="S90" s="282"/>
      <c r="T90" s="282"/>
      <c r="U90" s="282"/>
      <c r="V90" s="281">
        <v>0</v>
      </c>
      <c r="W90" s="283">
        <v>0</v>
      </c>
      <c r="X90" s="53"/>
    </row>
    <row r="91" spans="2:24" s="9" customFormat="1" ht="21.75" customHeight="1" hidden="1">
      <c r="B91" s="128" t="s">
        <v>72</v>
      </c>
      <c r="C91" s="204">
        <v>4100</v>
      </c>
      <c r="D91" s="280">
        <f t="shared" si="33"/>
        <v>0</v>
      </c>
      <c r="E91" s="250">
        <f t="shared" si="32"/>
        <v>0</v>
      </c>
      <c r="F91" s="252">
        <v>0</v>
      </c>
      <c r="G91" s="252">
        <v>0</v>
      </c>
      <c r="H91" s="252">
        <v>0</v>
      </c>
      <c r="I91" s="250">
        <f t="shared" si="34"/>
        <v>0</v>
      </c>
      <c r="J91" s="223">
        <v>0</v>
      </c>
      <c r="K91" s="252">
        <v>0</v>
      </c>
      <c r="L91" s="277"/>
      <c r="M91" s="277"/>
      <c r="N91" s="277"/>
      <c r="O91" s="277"/>
      <c r="P91" s="250"/>
      <c r="Q91" s="252">
        <v>0</v>
      </c>
      <c r="R91" s="252">
        <v>0</v>
      </c>
      <c r="S91" s="277"/>
      <c r="T91" s="277"/>
      <c r="U91" s="277"/>
      <c r="V91" s="252">
        <v>0</v>
      </c>
      <c r="W91" s="255">
        <v>0</v>
      </c>
      <c r="X91" s="49"/>
    </row>
    <row r="92" spans="2:24" s="9" customFormat="1" ht="27.75" customHeight="1">
      <c r="B92" s="128" t="s">
        <v>27</v>
      </c>
      <c r="C92" s="204">
        <v>4110</v>
      </c>
      <c r="D92" s="284">
        <f t="shared" si="33"/>
        <v>0</v>
      </c>
      <c r="E92" s="224">
        <f t="shared" si="32"/>
        <v>0</v>
      </c>
      <c r="F92" s="223">
        <v>0</v>
      </c>
      <c r="G92" s="252">
        <v>0</v>
      </c>
      <c r="H92" s="252">
        <v>0</v>
      </c>
      <c r="I92" s="224">
        <f t="shared" si="34"/>
        <v>0</v>
      </c>
      <c r="J92" s="223">
        <v>0</v>
      </c>
      <c r="K92" s="223">
        <v>0</v>
      </c>
      <c r="L92" s="277"/>
      <c r="M92" s="277"/>
      <c r="N92" s="277"/>
      <c r="O92" s="277"/>
      <c r="P92" s="250">
        <f aca="true" t="shared" si="35" ref="P92:P103">Q92+R92+V92+W92</f>
        <v>0</v>
      </c>
      <c r="Q92" s="252">
        <v>0</v>
      </c>
      <c r="R92" s="252">
        <v>0</v>
      </c>
      <c r="S92" s="277"/>
      <c r="T92" s="277"/>
      <c r="U92" s="277"/>
      <c r="V92" s="252">
        <v>0</v>
      </c>
      <c r="W92" s="255">
        <v>0</v>
      </c>
      <c r="X92" s="49"/>
    </row>
    <row r="93" spans="2:24" s="9" customFormat="1" ht="33.75">
      <c r="B93" s="133" t="s">
        <v>63</v>
      </c>
      <c r="C93" s="205">
        <v>4111</v>
      </c>
      <c r="D93" s="284">
        <f t="shared" si="33"/>
        <v>0</v>
      </c>
      <c r="E93" s="224">
        <f t="shared" si="32"/>
        <v>0</v>
      </c>
      <c r="F93" s="223">
        <v>0</v>
      </c>
      <c r="G93" s="223">
        <v>0</v>
      </c>
      <c r="H93" s="223">
        <v>0</v>
      </c>
      <c r="I93" s="224">
        <f t="shared" si="34"/>
        <v>0</v>
      </c>
      <c r="J93" s="223">
        <v>0</v>
      </c>
      <c r="K93" s="223">
        <v>0</v>
      </c>
      <c r="L93" s="247"/>
      <c r="M93" s="247"/>
      <c r="N93" s="247"/>
      <c r="O93" s="247"/>
      <c r="P93" s="224">
        <f t="shared" si="35"/>
        <v>0</v>
      </c>
      <c r="Q93" s="223">
        <v>0</v>
      </c>
      <c r="R93" s="223">
        <v>0</v>
      </c>
      <c r="S93" s="247"/>
      <c r="T93" s="247"/>
      <c r="U93" s="247"/>
      <c r="V93" s="223">
        <v>0</v>
      </c>
      <c r="W93" s="246">
        <v>0</v>
      </c>
      <c r="X93" s="49"/>
    </row>
    <row r="94" spans="2:24" s="9" customFormat="1" ht="33" customHeight="1">
      <c r="B94" s="133" t="s">
        <v>154</v>
      </c>
      <c r="C94" s="134">
        <v>4112</v>
      </c>
      <c r="D94" s="284">
        <f t="shared" si="33"/>
        <v>0</v>
      </c>
      <c r="E94" s="224">
        <f t="shared" si="32"/>
        <v>0</v>
      </c>
      <c r="F94" s="223">
        <v>0</v>
      </c>
      <c r="G94" s="223">
        <v>0</v>
      </c>
      <c r="H94" s="223">
        <v>0</v>
      </c>
      <c r="I94" s="224">
        <f t="shared" si="34"/>
        <v>0</v>
      </c>
      <c r="J94" s="223">
        <v>0</v>
      </c>
      <c r="K94" s="223">
        <v>0</v>
      </c>
      <c r="L94" s="247"/>
      <c r="M94" s="247"/>
      <c r="N94" s="247"/>
      <c r="O94" s="247"/>
      <c r="P94" s="224">
        <f t="shared" si="35"/>
        <v>0</v>
      </c>
      <c r="Q94" s="223">
        <v>0</v>
      </c>
      <c r="R94" s="223">
        <v>0</v>
      </c>
      <c r="S94" s="247"/>
      <c r="T94" s="247"/>
      <c r="U94" s="247"/>
      <c r="V94" s="223">
        <v>0</v>
      </c>
      <c r="W94" s="246">
        <v>0</v>
      </c>
      <c r="X94" s="49"/>
    </row>
    <row r="95" spans="2:24" s="9" customFormat="1" ht="21.75" customHeight="1">
      <c r="B95" s="133" t="s">
        <v>64</v>
      </c>
      <c r="C95" s="134">
        <v>4113</v>
      </c>
      <c r="D95" s="280">
        <f t="shared" si="33"/>
        <v>0</v>
      </c>
      <c r="E95" s="250">
        <f t="shared" si="32"/>
        <v>0</v>
      </c>
      <c r="F95" s="252">
        <v>0</v>
      </c>
      <c r="G95" s="252">
        <v>0</v>
      </c>
      <c r="H95" s="252">
        <v>0</v>
      </c>
      <c r="I95" s="250">
        <f t="shared" si="34"/>
        <v>0</v>
      </c>
      <c r="J95" s="223">
        <v>0</v>
      </c>
      <c r="K95" s="252">
        <v>0</v>
      </c>
      <c r="L95" s="277"/>
      <c r="M95" s="277"/>
      <c r="N95" s="277"/>
      <c r="O95" s="277"/>
      <c r="P95" s="250">
        <f t="shared" si="35"/>
        <v>0</v>
      </c>
      <c r="Q95" s="252">
        <v>0</v>
      </c>
      <c r="R95" s="252">
        <v>0</v>
      </c>
      <c r="S95" s="277"/>
      <c r="T95" s="277"/>
      <c r="U95" s="277"/>
      <c r="V95" s="252">
        <v>0</v>
      </c>
      <c r="W95" s="255">
        <v>0</v>
      </c>
      <c r="X95" s="49"/>
    </row>
    <row r="96" spans="2:24" s="9" customFormat="1" ht="21" customHeight="1" hidden="1">
      <c r="B96" s="206" t="s">
        <v>73</v>
      </c>
      <c r="C96" s="207">
        <v>4120</v>
      </c>
      <c r="D96" s="285">
        <f t="shared" si="33"/>
        <v>0</v>
      </c>
      <c r="E96" s="271">
        <f t="shared" si="32"/>
        <v>0</v>
      </c>
      <c r="F96" s="271">
        <v>0</v>
      </c>
      <c r="G96" s="271">
        <v>0</v>
      </c>
      <c r="H96" s="271">
        <v>0</v>
      </c>
      <c r="I96" s="250">
        <f t="shared" si="34"/>
        <v>0</v>
      </c>
      <c r="J96" s="245">
        <v>0</v>
      </c>
      <c r="K96" s="271">
        <v>0</v>
      </c>
      <c r="L96" s="286"/>
      <c r="M96" s="286"/>
      <c r="N96" s="286"/>
      <c r="O96" s="286"/>
      <c r="P96" s="270">
        <f t="shared" si="35"/>
        <v>0</v>
      </c>
      <c r="Q96" s="271">
        <v>0</v>
      </c>
      <c r="R96" s="271">
        <v>0</v>
      </c>
      <c r="S96" s="286"/>
      <c r="T96" s="286"/>
      <c r="U96" s="286"/>
      <c r="V96" s="271">
        <v>0</v>
      </c>
      <c r="W96" s="287">
        <v>0</v>
      </c>
      <c r="X96" s="51"/>
    </row>
    <row r="97" spans="2:24" s="9" customFormat="1" ht="30.75" customHeight="1" hidden="1">
      <c r="B97" s="133" t="s">
        <v>155</v>
      </c>
      <c r="C97" s="134">
        <v>4121</v>
      </c>
      <c r="D97" s="285">
        <f t="shared" si="33"/>
        <v>0</v>
      </c>
      <c r="E97" s="271">
        <f t="shared" si="32"/>
        <v>0</v>
      </c>
      <c r="F97" s="252">
        <v>0</v>
      </c>
      <c r="G97" s="252">
        <v>0</v>
      </c>
      <c r="H97" s="252">
        <v>0</v>
      </c>
      <c r="I97" s="250">
        <f t="shared" si="34"/>
        <v>0</v>
      </c>
      <c r="J97" s="223">
        <v>0</v>
      </c>
      <c r="K97" s="252">
        <v>0</v>
      </c>
      <c r="L97" s="277"/>
      <c r="M97" s="277"/>
      <c r="N97" s="277"/>
      <c r="O97" s="277"/>
      <c r="P97" s="252">
        <f t="shared" si="35"/>
        <v>0</v>
      </c>
      <c r="Q97" s="252">
        <v>0</v>
      </c>
      <c r="R97" s="252">
        <v>0</v>
      </c>
      <c r="S97" s="277"/>
      <c r="T97" s="277"/>
      <c r="U97" s="277"/>
      <c r="V97" s="252">
        <v>0</v>
      </c>
      <c r="W97" s="255">
        <v>0</v>
      </c>
      <c r="X97" s="49"/>
    </row>
    <row r="98" spans="2:24" s="9" customFormat="1" ht="35.25" customHeight="1" hidden="1">
      <c r="B98" s="133" t="s">
        <v>156</v>
      </c>
      <c r="C98" s="134">
        <v>4122</v>
      </c>
      <c r="D98" s="285">
        <f t="shared" si="33"/>
        <v>0</v>
      </c>
      <c r="E98" s="271">
        <f t="shared" si="32"/>
        <v>0</v>
      </c>
      <c r="F98" s="252">
        <v>0</v>
      </c>
      <c r="G98" s="252">
        <v>0</v>
      </c>
      <c r="H98" s="252">
        <v>0</v>
      </c>
      <c r="I98" s="250">
        <f t="shared" si="34"/>
        <v>0</v>
      </c>
      <c r="J98" s="223">
        <v>0</v>
      </c>
      <c r="K98" s="252">
        <v>0</v>
      </c>
      <c r="L98" s="277"/>
      <c r="M98" s="277"/>
      <c r="N98" s="277"/>
      <c r="O98" s="277"/>
      <c r="P98" s="252">
        <f t="shared" si="35"/>
        <v>0</v>
      </c>
      <c r="Q98" s="252">
        <v>0</v>
      </c>
      <c r="R98" s="252">
        <v>0</v>
      </c>
      <c r="S98" s="277"/>
      <c r="T98" s="277"/>
      <c r="U98" s="277"/>
      <c r="V98" s="252">
        <v>0</v>
      </c>
      <c r="W98" s="255">
        <v>0</v>
      </c>
      <c r="X98" s="49"/>
    </row>
    <row r="99" spans="2:24" s="9" customFormat="1" ht="21" customHeight="1" hidden="1">
      <c r="B99" s="133" t="s">
        <v>76</v>
      </c>
      <c r="C99" s="134">
        <v>4123</v>
      </c>
      <c r="D99" s="285">
        <f t="shared" si="33"/>
        <v>0</v>
      </c>
      <c r="E99" s="271">
        <f t="shared" si="32"/>
        <v>0</v>
      </c>
      <c r="F99" s="252">
        <v>0</v>
      </c>
      <c r="G99" s="252">
        <v>0</v>
      </c>
      <c r="H99" s="252">
        <v>0</v>
      </c>
      <c r="I99" s="250">
        <f t="shared" si="34"/>
        <v>0</v>
      </c>
      <c r="J99" s="223">
        <v>0</v>
      </c>
      <c r="K99" s="252">
        <v>0</v>
      </c>
      <c r="L99" s="277"/>
      <c r="M99" s="277"/>
      <c r="N99" s="277"/>
      <c r="O99" s="277"/>
      <c r="P99" s="252">
        <f t="shared" si="35"/>
        <v>0</v>
      </c>
      <c r="Q99" s="252">
        <v>0</v>
      </c>
      <c r="R99" s="252">
        <v>0</v>
      </c>
      <c r="S99" s="277"/>
      <c r="T99" s="277"/>
      <c r="U99" s="277"/>
      <c r="V99" s="252">
        <v>0</v>
      </c>
      <c r="W99" s="255">
        <v>0</v>
      </c>
      <c r="X99" s="49"/>
    </row>
    <row r="100" spans="2:24" s="9" customFormat="1" ht="23.25" customHeight="1" hidden="1">
      <c r="B100" s="184" t="s">
        <v>77</v>
      </c>
      <c r="C100" s="145">
        <v>4200</v>
      </c>
      <c r="D100" s="253">
        <f t="shared" si="33"/>
        <v>0</v>
      </c>
      <c r="E100" s="252">
        <f t="shared" si="32"/>
        <v>0</v>
      </c>
      <c r="F100" s="252">
        <v>0</v>
      </c>
      <c r="G100" s="252">
        <v>0</v>
      </c>
      <c r="H100" s="252">
        <v>0</v>
      </c>
      <c r="I100" s="252">
        <f t="shared" si="34"/>
        <v>0</v>
      </c>
      <c r="J100" s="223">
        <v>0</v>
      </c>
      <c r="K100" s="252">
        <v>0</v>
      </c>
      <c r="L100" s="277"/>
      <c r="M100" s="277"/>
      <c r="N100" s="277"/>
      <c r="O100" s="277"/>
      <c r="P100" s="252">
        <f t="shared" si="35"/>
        <v>0</v>
      </c>
      <c r="Q100" s="252">
        <v>0</v>
      </c>
      <c r="R100" s="252">
        <v>0</v>
      </c>
      <c r="S100" s="277"/>
      <c r="T100" s="277"/>
      <c r="U100" s="277"/>
      <c r="V100" s="252">
        <v>0</v>
      </c>
      <c r="W100" s="252">
        <v>0</v>
      </c>
      <c r="X100" s="52"/>
    </row>
    <row r="101" spans="2:24" s="9" customFormat="1" ht="26.25" customHeight="1">
      <c r="B101" s="215" t="s">
        <v>25</v>
      </c>
      <c r="C101" s="146">
        <v>4210</v>
      </c>
      <c r="D101" s="253"/>
      <c r="E101" s="252">
        <f t="shared" si="32"/>
        <v>0</v>
      </c>
      <c r="F101" s="252">
        <v>0</v>
      </c>
      <c r="G101" s="252"/>
      <c r="H101" s="252"/>
      <c r="I101" s="252">
        <v>0</v>
      </c>
      <c r="J101" s="223">
        <v>0</v>
      </c>
      <c r="K101" s="252">
        <v>0</v>
      </c>
      <c r="L101" s="277"/>
      <c r="M101" s="277"/>
      <c r="N101" s="277"/>
      <c r="O101" s="277"/>
      <c r="P101" s="252">
        <f t="shared" si="35"/>
        <v>0</v>
      </c>
      <c r="Q101" s="252">
        <v>0</v>
      </c>
      <c r="R101" s="252">
        <v>0</v>
      </c>
      <c r="S101" s="277"/>
      <c r="T101" s="277"/>
      <c r="U101" s="277"/>
      <c r="V101" s="252">
        <v>0</v>
      </c>
      <c r="W101" s="252">
        <v>0</v>
      </c>
      <c r="X101" s="52"/>
    </row>
    <row r="102" spans="2:24" s="9" customFormat="1" ht="19.5" customHeight="1" hidden="1" thickBot="1">
      <c r="B102" s="185" t="s">
        <v>78</v>
      </c>
      <c r="C102" s="186">
        <v>4220</v>
      </c>
      <c r="D102" s="187">
        <f>E102+P102</f>
        <v>0</v>
      </c>
      <c r="E102" s="180">
        <f t="shared" si="32"/>
        <v>0</v>
      </c>
      <c r="F102" s="180">
        <v>0</v>
      </c>
      <c r="G102" s="180">
        <v>0</v>
      </c>
      <c r="H102" s="180">
        <v>0</v>
      </c>
      <c r="I102" s="180">
        <f>SUM(G102:H102)</f>
        <v>0</v>
      </c>
      <c r="J102" s="139">
        <v>0</v>
      </c>
      <c r="K102" s="181">
        <v>0</v>
      </c>
      <c r="L102" s="182"/>
      <c r="M102" s="182"/>
      <c r="N102" s="182"/>
      <c r="O102" s="182"/>
      <c r="P102" s="181">
        <f t="shared" si="35"/>
        <v>0</v>
      </c>
      <c r="Q102" s="181">
        <v>0</v>
      </c>
      <c r="R102" s="181">
        <v>0</v>
      </c>
      <c r="S102" s="182"/>
      <c r="T102" s="182"/>
      <c r="U102" s="182"/>
      <c r="V102" s="181">
        <v>0</v>
      </c>
      <c r="W102" s="183">
        <v>0</v>
      </c>
      <c r="X102" s="50"/>
    </row>
    <row r="103" spans="2:24" s="9" customFormat="1" ht="22.5" customHeight="1" hidden="1" thickBot="1">
      <c r="B103" s="212"/>
      <c r="C103" s="213"/>
      <c r="D103" s="148">
        <f>E103+P103</f>
        <v>0</v>
      </c>
      <c r="E103" s="149">
        <f t="shared" si="32"/>
        <v>0</v>
      </c>
      <c r="F103" s="149">
        <v>0</v>
      </c>
      <c r="G103" s="149">
        <v>0</v>
      </c>
      <c r="H103" s="149">
        <v>0</v>
      </c>
      <c r="I103" s="178">
        <f>SUM(G103:H103)</f>
        <v>0</v>
      </c>
      <c r="J103" s="150">
        <v>0</v>
      </c>
      <c r="K103" s="149">
        <v>0</v>
      </c>
      <c r="L103" s="151"/>
      <c r="M103" s="151"/>
      <c r="N103" s="151"/>
      <c r="O103" s="151"/>
      <c r="P103" s="149">
        <f t="shared" si="35"/>
        <v>0</v>
      </c>
      <c r="Q103" s="149">
        <v>0</v>
      </c>
      <c r="R103" s="149">
        <v>0</v>
      </c>
      <c r="S103" s="151"/>
      <c r="T103" s="151"/>
      <c r="U103" s="151"/>
      <c r="V103" s="149">
        <v>0</v>
      </c>
      <c r="W103" s="152">
        <v>0</v>
      </c>
      <c r="X103" s="56"/>
    </row>
    <row r="104" spans="2:23" s="12" customFormat="1" ht="18" customHeight="1">
      <c r="B104" s="153" t="s">
        <v>164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4"/>
      <c r="U104" s="154"/>
      <c r="V104" s="154"/>
      <c r="W104" s="154"/>
    </row>
    <row r="105" spans="2:23" s="12" customFormat="1" ht="18" customHeight="1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4"/>
      <c r="U105" s="154"/>
      <c r="V105" s="154"/>
      <c r="W105" s="154"/>
    </row>
    <row r="106" spans="2:23" s="18" customFormat="1" ht="19.5" customHeight="1">
      <c r="B106" s="155"/>
      <c r="C106" s="155" t="s">
        <v>39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6"/>
      <c r="U106" s="156"/>
      <c r="V106" s="156"/>
      <c r="W106" s="156"/>
    </row>
    <row r="107" spans="2:23" s="1" customFormat="1" ht="20.25" customHeight="1">
      <c r="B107" s="157" t="s">
        <v>120</v>
      </c>
      <c r="C107" s="158"/>
      <c r="D107" s="159"/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2"/>
      <c r="Q107" s="163"/>
      <c r="R107" s="161"/>
      <c r="S107" s="161"/>
      <c r="T107" s="164"/>
      <c r="U107" s="164"/>
      <c r="V107" s="164"/>
      <c r="W107" s="164"/>
    </row>
    <row r="108" spans="2:23" s="18" customFormat="1" ht="12.75">
      <c r="B108" s="165"/>
      <c r="C108" s="166"/>
      <c r="D108" s="155"/>
      <c r="E108" s="155"/>
      <c r="F108" s="167" t="s">
        <v>30</v>
      </c>
      <c r="G108" s="167"/>
      <c r="H108" s="167"/>
      <c r="I108" s="167"/>
      <c r="J108" s="167"/>
      <c r="K108" s="167"/>
      <c r="L108" s="167"/>
      <c r="M108" s="167"/>
      <c r="N108" s="167"/>
      <c r="O108" s="167"/>
      <c r="P108" s="168"/>
      <c r="Q108" s="169" t="s">
        <v>1</v>
      </c>
      <c r="R108" s="169"/>
      <c r="S108" s="169"/>
      <c r="T108" s="156"/>
      <c r="U108" s="156"/>
      <c r="V108" s="156"/>
      <c r="W108" s="156"/>
    </row>
    <row r="109" spans="2:23" s="18" customFormat="1" ht="21" customHeight="1">
      <c r="B109" s="165"/>
      <c r="C109" s="166"/>
      <c r="D109" s="155"/>
      <c r="E109" s="155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6"/>
      <c r="R109" s="166"/>
      <c r="S109" s="166"/>
      <c r="T109" s="156"/>
      <c r="U109" s="156"/>
      <c r="V109" s="156"/>
      <c r="W109" s="156"/>
    </row>
    <row r="110" spans="2:23" s="18" customFormat="1" ht="21" customHeight="1">
      <c r="B110" s="157"/>
      <c r="C110" s="209"/>
      <c r="D110" s="155"/>
      <c r="E110" s="155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6"/>
      <c r="R110" s="166"/>
      <c r="S110" s="166"/>
      <c r="T110" s="156"/>
      <c r="U110" s="156"/>
      <c r="V110" s="156"/>
      <c r="W110" s="156"/>
    </row>
    <row r="111" spans="2:23" s="1" customFormat="1" ht="21" customHeight="1">
      <c r="B111" s="305" t="s">
        <v>179</v>
      </c>
      <c r="C111" s="305"/>
      <c r="D111" s="305"/>
      <c r="E111" s="158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/>
      <c r="Q111" s="304" t="s">
        <v>180</v>
      </c>
      <c r="R111" s="304"/>
      <c r="S111" s="161"/>
      <c r="T111" s="164"/>
      <c r="U111" s="164"/>
      <c r="V111" s="164"/>
      <c r="W111" s="164"/>
    </row>
    <row r="112" spans="2:23" s="18" customFormat="1" ht="12.75">
      <c r="B112" s="210" t="s">
        <v>165</v>
      </c>
      <c r="C112" s="166"/>
      <c r="D112" s="166"/>
      <c r="E112" s="166"/>
      <c r="F112" s="171" t="s">
        <v>31</v>
      </c>
      <c r="G112" s="167"/>
      <c r="H112" s="167"/>
      <c r="I112" s="167"/>
      <c r="J112" s="167"/>
      <c r="K112" s="167"/>
      <c r="L112" s="167"/>
      <c r="M112" s="167"/>
      <c r="N112" s="167"/>
      <c r="O112" s="167"/>
      <c r="P112" s="168"/>
      <c r="Q112" s="169" t="s">
        <v>1</v>
      </c>
      <c r="R112" s="169"/>
      <c r="S112" s="169"/>
      <c r="T112" s="156"/>
      <c r="U112" s="156"/>
      <c r="V112" s="156"/>
      <c r="W112" s="156"/>
    </row>
    <row r="113" spans="2:23" s="18" customFormat="1" ht="18.75">
      <c r="B113" s="211" t="str">
        <f>'зміни показ.2015'!A108</f>
        <v>10.04.2015 р.</v>
      </c>
      <c r="C113" s="172"/>
      <c r="D113" s="166"/>
      <c r="E113" s="166"/>
      <c r="F113" s="16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2:23" s="1" customFormat="1" ht="13.5" customHeight="1">
      <c r="B114" s="170" t="s">
        <v>65</v>
      </c>
      <c r="C114" s="173"/>
      <c r="D114" s="158"/>
      <c r="E114" s="158"/>
      <c r="F114" s="158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2:23" s="1" customFormat="1" ht="15">
      <c r="B115" s="174"/>
      <c r="C115" s="175"/>
      <c r="D115" s="173"/>
      <c r="E115" s="176"/>
      <c r="F115" s="176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64"/>
      <c r="U115" s="164"/>
      <c r="V115" s="164"/>
      <c r="W115" s="164"/>
    </row>
    <row r="116" spans="2:23" s="1" customFormat="1" ht="12.75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2:23" s="1" customFormat="1" ht="12.75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</row>
    <row r="118" spans="2:23" s="1" customFormat="1" ht="12.75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2:23" s="1" customFormat="1" ht="12.75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</row>
    <row r="120" spans="2:23" s="1" customFormat="1" ht="15.75">
      <c r="B120" s="177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2:23" s="1" customFormat="1" ht="15.75">
      <c r="B121" s="177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77"/>
      <c r="P121" s="164"/>
      <c r="Q121" s="164"/>
      <c r="R121" s="164"/>
      <c r="S121" s="164"/>
      <c r="T121" s="164"/>
      <c r="U121" s="164"/>
      <c r="V121" s="164"/>
      <c r="W121" s="164"/>
    </row>
    <row r="122" spans="2:23" s="1" customFormat="1" ht="12.75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2:23" s="1" customFormat="1" ht="12.75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2:23" s="1" customFormat="1" ht="12.75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2:23" s="1" customFormat="1" ht="12.7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2:23" s="1" customFormat="1" ht="12.75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2:23" s="1" customFormat="1" ht="12.75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2:23" s="1" customFormat="1" ht="12.75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2:23" s="1" customFormat="1" ht="12.75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2:23" s="1" customFormat="1" ht="12.75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2:23" s="1" customFormat="1" ht="12.75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2:23" ht="12.7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2:2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2:23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2:23" ht="12.7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2:23" ht="12.7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2:23" ht="12.7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2:23" ht="12.7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2:23" ht="12.7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2:23" ht="12.7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2:23" ht="12.7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2:23" ht="12.7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2:23" ht="12.7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2:23" ht="12.7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2:23" ht="12.7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2:23" ht="12.7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2:23" ht="12.7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2:23" ht="12.7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2:2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2:23" ht="12.7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2:23" ht="12.7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2:23" ht="12.7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2:23" ht="12.7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2:23" ht="12.7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2:23" ht="12.7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2:23" ht="12.7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2:23" ht="12.7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2:23" ht="12.7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2:23" ht="12.7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2:23" ht="12.7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2:23" ht="12.7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2:23" ht="12.7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2:23" ht="12.7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2:23" ht="12.7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2:2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2:23" ht="12.7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2:23" ht="12.7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2:23" ht="12.7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2:23" ht="12.7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2:23" ht="12.7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2:23" ht="12.7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2:23" ht="12.7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2:23" ht="12.7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2:23" ht="12.7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2:23" ht="12.7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2:23" ht="12.7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2:23" ht="12.7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2:23" ht="12.7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2:23" ht="12.7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2:23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2:23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2:23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2:23" ht="12.7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2:23" ht="12.7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2:23" ht="12.7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2:23" ht="12.7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2:23" ht="12.7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2:23" ht="12.7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2:23" ht="12.7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2:23" ht="12.7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2:23" ht="12.7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2:23" ht="12.7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2:23" ht="12.7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2:23" ht="12.7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2:23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2:23" ht="12.7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2:23" ht="12.7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2:23" ht="12.7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2:23" ht="12.7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2:23" ht="12.7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2:23" ht="12.7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2:23" ht="12.75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2:23" ht="12.75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2:23" ht="12.75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2:23" ht="12.75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2:23" ht="12.75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2:23" ht="12.75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2:23" ht="12.7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2:23" ht="12.75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2:23" ht="12.75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2:23" ht="12.7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2:23" ht="12.75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2:23" ht="12.75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2:23" ht="12.75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2:23" ht="12.7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2:23" ht="12.7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2:23" ht="12.7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2:23" ht="12.7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2:23" ht="12.7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2:23" ht="12.7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2:23" ht="12.7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2:23" ht="12.7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2:23" ht="12.7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2:23" ht="12.7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2:23" ht="12.7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2:23" ht="12.7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2:23" ht="12.7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2:23" ht="12.7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2:23" ht="12.7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2:23" ht="12.75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2:23" ht="12.75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2:23" ht="12.75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2:23" ht="12.75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2:23" ht="12.75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2:23" ht="12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2:23" ht="12.75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2:23" ht="12.75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2:23" ht="12.75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2:23" ht="12.75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2:23" ht="12.75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2:23" ht="12.75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2:23" ht="12.75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2:23" ht="12.75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  <row r="244" spans="2:23" ht="12.75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</row>
    <row r="245" spans="2:23" ht="12.75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</row>
    <row r="246" spans="2:23" ht="12.75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</row>
    <row r="247" spans="2:23" ht="12.75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</row>
    <row r="248" spans="2:23" ht="12.75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</row>
    <row r="249" spans="2:23" ht="12.75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</row>
    <row r="250" spans="2:23" ht="12.75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2:23" ht="12.75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</row>
    <row r="252" spans="2:23" ht="12.75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</row>
    <row r="253" spans="2:23" ht="12.75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</row>
    <row r="254" spans="2:23" ht="12.75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</row>
    <row r="255" spans="2:23" ht="12.75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</row>
    <row r="256" spans="2:23" ht="12.75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</row>
    <row r="257" spans="2:23" ht="12.75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</row>
    <row r="258" spans="2:23" ht="12.75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</row>
    <row r="259" spans="2:23" ht="12.75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</row>
    <row r="260" spans="2:23" ht="12.75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</row>
    <row r="261" spans="2:23" ht="12.75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</row>
    <row r="262" spans="2:23" ht="12.75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</row>
    <row r="263" spans="2:23" ht="12.75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</row>
    <row r="264" spans="2:23" ht="12.75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2:23" ht="12.75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</row>
    <row r="266" spans="2:23" ht="12.75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</row>
    <row r="267" spans="2:23" ht="12.75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</row>
    <row r="268" spans="2:23" ht="12.75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</row>
    <row r="269" spans="2:23" ht="12.75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</row>
    <row r="270" spans="2:23" ht="12.75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</row>
    <row r="271" spans="2:23" ht="12.75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</row>
    <row r="272" spans="2:23" ht="12.75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</row>
    <row r="273" spans="2:23" ht="12.75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</row>
    <row r="274" spans="2:23" ht="12.75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2:23" ht="12.75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</row>
    <row r="276" spans="2:23" ht="12.75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</row>
    <row r="277" spans="2:23" ht="12.75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</row>
    <row r="278" spans="2:23" ht="12.75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</row>
    <row r="279" spans="2:23" ht="12.75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</row>
    <row r="280" spans="2:23" ht="12.75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</row>
    <row r="281" spans="2:23" ht="12.75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</row>
    <row r="282" spans="2:23" ht="12.75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</row>
    <row r="283" spans="2:23" ht="12.75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</row>
    <row r="284" spans="2:23" ht="12.75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</row>
    <row r="285" spans="2:23" ht="12.75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</row>
    <row r="286" spans="2:23" ht="12.75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</row>
    <row r="287" spans="2:23" ht="12.75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</row>
    <row r="288" spans="2:23" ht="12.75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</row>
    <row r="289" spans="2:23" ht="12.75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</row>
    <row r="290" spans="2:23" ht="12.75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</row>
    <row r="291" spans="2:23" ht="12.75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</row>
    <row r="292" spans="2:23" ht="12.75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</row>
    <row r="293" spans="2:23" ht="12.75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</row>
    <row r="294" spans="2:23" ht="12.75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</row>
    <row r="295" spans="2:23" ht="12.75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</row>
    <row r="296" spans="2:23" ht="12.75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</row>
    <row r="297" spans="2:23" ht="12.75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</row>
    <row r="298" spans="2:23" ht="12.75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</row>
    <row r="299" spans="2:23" ht="12.75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</row>
    <row r="300" spans="2:23" ht="12.75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</row>
    <row r="301" spans="2:23" ht="12.75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</row>
    <row r="302" spans="2:23" ht="12.75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</row>
    <row r="303" spans="2:23" ht="12.75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</row>
    <row r="304" spans="2:23" ht="12.75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</row>
    <row r="305" spans="2:23" ht="12.75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</row>
    <row r="306" spans="2:23" ht="12.75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</row>
    <row r="307" spans="2:23" ht="12.75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2:23" ht="12.75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</row>
    <row r="309" spans="2:23" ht="12.75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</row>
    <row r="310" spans="2:23" ht="12.75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</row>
    <row r="311" spans="2:23" ht="12.75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</row>
    <row r="312" spans="2:23" ht="12.75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</row>
    <row r="313" spans="2:23" ht="12.75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</row>
    <row r="314" spans="2:23" ht="12.75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</row>
    <row r="315" spans="2:23" ht="12.75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</row>
    <row r="316" spans="2:23" ht="12.75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</row>
    <row r="317" spans="2:23" ht="12.75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2:23" ht="12.75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</row>
    <row r="319" spans="2:23" ht="12.75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</row>
    <row r="320" spans="2:23" ht="12.75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</row>
    <row r="321" spans="2:23" ht="12.75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</row>
    <row r="322" spans="2:23" ht="12.75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</row>
    <row r="323" spans="2:23" ht="12.75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</row>
    <row r="324" spans="2:23" ht="12.75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</row>
    <row r="325" spans="2:23" ht="12.75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</row>
    <row r="326" spans="2:23" ht="12.75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</row>
    <row r="327" spans="2:23" ht="12.75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</row>
    <row r="328" spans="2:23" ht="12.75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</row>
    <row r="329" spans="2:23" ht="12.75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</row>
    <row r="330" spans="2:23" ht="12.75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</row>
    <row r="331" spans="2:23" ht="12.75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</row>
    <row r="332" spans="2:23" ht="12.75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</row>
    <row r="333" spans="2:23" ht="12.75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</row>
    <row r="334" spans="2:23" ht="12.75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</row>
    <row r="335" spans="2:23" ht="12.75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</row>
    <row r="336" spans="2:23" ht="12.75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</row>
    <row r="337" spans="2:23" ht="12.75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</row>
    <row r="338" spans="2:23" ht="12.75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</row>
    <row r="339" spans="2:23" ht="12.75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</row>
    <row r="340" spans="2:23" ht="12.75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</row>
    <row r="341" spans="2:23" ht="12.75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</row>
    <row r="342" spans="2:23" ht="12.75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</row>
    <row r="343" spans="2:23" ht="12.75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</row>
    <row r="344" spans="2:23" ht="12.75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</row>
    <row r="345" spans="2:23" ht="12.75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</row>
    <row r="346" spans="2:23" ht="12.75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</row>
    <row r="347" spans="2:23" ht="12.75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</row>
    <row r="348" spans="2:23" ht="12.75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</row>
    <row r="349" spans="2:23" ht="12.75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</row>
    <row r="350" spans="2:23" ht="12.75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</row>
    <row r="351" spans="2:23" ht="12.75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2:23" ht="12.75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</row>
    <row r="353" spans="2:23" ht="12.75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</row>
    <row r="354" spans="2:23" ht="12.75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</row>
    <row r="355" spans="2:23" ht="12.75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</row>
    <row r="356" spans="2:23" ht="12.75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</row>
    <row r="357" spans="2:23" ht="12.75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</row>
    <row r="358" spans="2:23" ht="12.75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2.75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  <row r="360" spans="2:23" ht="12.75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</row>
    <row r="361" spans="2:23" ht="12.75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2:23" ht="12.75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</row>
    <row r="363" spans="2:23" ht="12.75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</row>
    <row r="364" spans="2:23" ht="12.75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</row>
    <row r="365" spans="2:23" ht="12.75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</row>
    <row r="366" spans="2:23" ht="12.75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</row>
    <row r="367" spans="2:23" ht="12.75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</row>
    <row r="368" spans="2:23" ht="12.75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</row>
    <row r="369" spans="2:23" ht="12.75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</row>
    <row r="370" spans="2:23" ht="12.75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</row>
    <row r="371" spans="2:23" ht="12.75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</row>
    <row r="372" spans="2:23" ht="12.75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</row>
    <row r="373" spans="2:23" ht="12.7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</row>
    <row r="374" spans="2:23" ht="12.75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</row>
    <row r="375" spans="2:23" ht="12.75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</row>
    <row r="376" spans="2:23" ht="12.75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</row>
    <row r="377" spans="2:23" ht="12.75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</row>
    <row r="378" spans="2:23" ht="12.75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</row>
    <row r="379" spans="2:23" ht="12.75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</row>
    <row r="380" spans="2:23" ht="12.75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</row>
    <row r="381" spans="2:23" ht="12.75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</row>
    <row r="382" spans="2:23" ht="12.75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</row>
    <row r="383" spans="2:23" ht="12.75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</row>
    <row r="384" spans="2:23" ht="12.75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</row>
    <row r="385" spans="2:23" ht="12.75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</row>
    <row r="386" spans="2:23" ht="12.75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</row>
    <row r="387" spans="2:23" ht="12.75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</row>
    <row r="388" spans="2:23" ht="12.75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</row>
    <row r="389" spans="2:23" ht="12.75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</row>
    <row r="390" spans="2:23" ht="12.75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</row>
    <row r="391" spans="2:23" ht="12.75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</row>
    <row r="392" spans="2:23" ht="12.75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</row>
    <row r="393" spans="2:23" ht="12.75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</row>
    <row r="394" spans="2:23" ht="12.75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</row>
    <row r="395" spans="2:23" ht="12.75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</row>
    <row r="396" spans="2:23" ht="12.75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</row>
    <row r="397" spans="2:23" ht="12.75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</row>
    <row r="398" spans="2:23" ht="12.75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</row>
    <row r="399" spans="2:23" ht="12.75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</row>
    <row r="400" spans="2:23" ht="12.75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</row>
    <row r="401" spans="2:23" ht="12.75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2:23" ht="12.75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2:23" ht="12.75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2:23" ht="12.75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2:23" ht="12.75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2:23" ht="12.75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2:23" ht="12.75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</row>
    <row r="408" spans="2:23" ht="12.75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2:23" ht="12.75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</row>
    <row r="410" spans="2:23" ht="12.75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</row>
    <row r="411" spans="2:23" ht="12.75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2:23" ht="12.75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</row>
    <row r="413" spans="2:23" ht="12.75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</row>
    <row r="414" spans="2:23" ht="12.75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</row>
    <row r="415" spans="2:23" ht="12.75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</row>
    <row r="416" spans="2:23" ht="12.75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</row>
    <row r="417" spans="2:23" ht="12.75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</row>
    <row r="418" spans="2:23" ht="12.75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</row>
    <row r="419" spans="2:23" ht="12.75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</row>
    <row r="420" spans="2:23" ht="12.75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</row>
    <row r="421" spans="2:23" ht="12.75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</row>
    <row r="422" spans="2:23" ht="12.75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</row>
    <row r="423" spans="2:23" ht="12.75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</row>
    <row r="424" spans="2:23" ht="12.75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</row>
    <row r="425" spans="2:23" ht="12.75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</row>
    <row r="426" spans="2:23" ht="12.75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</row>
    <row r="427" spans="2:23" ht="12.75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</row>
    <row r="428" spans="2:23" ht="12.75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</row>
    <row r="429" spans="2:23" ht="12.75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</row>
    <row r="430" spans="2:23" ht="12.75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</row>
    <row r="431" spans="2:23" ht="12.75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</row>
    <row r="432" spans="2:23" ht="12.75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</row>
    <row r="433" spans="2:23" ht="12.75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</row>
    <row r="434" spans="2:23" ht="12.75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</row>
    <row r="435" spans="2:23" ht="12.75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</row>
    <row r="436" spans="2:23" ht="12.75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</row>
    <row r="437" spans="2:23" ht="12.75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</row>
    <row r="438" spans="2:23" ht="12.75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</row>
    <row r="439" spans="2:23" ht="12.75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</row>
    <row r="440" spans="2:23" ht="12.75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</row>
    <row r="441" spans="2:23" ht="12.75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</row>
    <row r="442" spans="2:23" ht="12.75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</row>
    <row r="443" spans="2:23" ht="12.75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</row>
    <row r="444" spans="2:23" ht="12.75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</row>
    <row r="445" spans="2:23" ht="12.75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</row>
    <row r="446" spans="2:23" ht="12.75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</row>
    <row r="447" spans="2:23" ht="12.75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</row>
    <row r="448" spans="2:23" ht="12.75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</row>
    <row r="449" spans="2:23" ht="12.75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</row>
    <row r="450" spans="2:23" ht="12.75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</row>
    <row r="451" spans="2:23" ht="12.75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</row>
    <row r="452" spans="2:23" ht="12.75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</row>
    <row r="453" spans="2:23" ht="12.75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</row>
    <row r="454" spans="2:23" ht="12.75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</row>
    <row r="455" spans="2:23" ht="12.75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</row>
    <row r="456" spans="2:23" ht="12.75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</row>
    <row r="457" spans="2:23" ht="12.75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</row>
    <row r="458" spans="2:23" ht="12.75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</row>
    <row r="459" spans="2:23" ht="12.75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</row>
    <row r="460" spans="2:23" ht="12.75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</row>
    <row r="461" spans="2:23" ht="12.75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</row>
    <row r="462" spans="2:23" ht="12.75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</row>
    <row r="463" spans="2:23" ht="12.75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</row>
    <row r="464" spans="2:23" ht="12.75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</row>
    <row r="465" spans="2:23" ht="12.75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</row>
    <row r="466" spans="2:23" ht="12.75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</row>
    <row r="467" spans="2:23" ht="12.75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</row>
    <row r="468" spans="2:23" ht="12.75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</row>
    <row r="469" spans="2:23" ht="12.75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</row>
    <row r="470" spans="2:23" ht="12.75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</row>
    <row r="471" spans="2:23" ht="12.75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</row>
    <row r="472" spans="2:23" ht="12.75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</row>
    <row r="473" spans="2:23" ht="12.75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</row>
    <row r="474" spans="2:23" ht="12.75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</row>
    <row r="475" spans="2:23" ht="12.75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</row>
    <row r="476" spans="2:23" ht="12.75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</row>
    <row r="477" spans="2:23" ht="12.75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</row>
    <row r="478" spans="2:23" ht="12.75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</row>
    <row r="479" spans="2:23" ht="12.75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</row>
    <row r="480" spans="2:23" ht="12.75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</row>
    <row r="481" spans="2:23" ht="12.75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</row>
    <row r="482" spans="2:23" ht="12.75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</row>
    <row r="483" spans="2:23" ht="12.75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</row>
    <row r="484" spans="2:23" ht="12.75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</row>
    <row r="485" spans="2:23" ht="12.75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</row>
    <row r="486" spans="2:23" ht="12.75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</row>
    <row r="487" spans="2:23" ht="12.75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</row>
    <row r="488" spans="2:23" ht="12.75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</row>
    <row r="489" spans="2:23" ht="12.75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</row>
    <row r="490" spans="2:23" ht="12.75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</row>
    <row r="491" spans="2:23" ht="12.75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</row>
    <row r="492" spans="2:23" ht="12.75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</row>
    <row r="493" spans="2:23" ht="12.75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</row>
    <row r="494" spans="2:23" ht="12.75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</row>
    <row r="495" spans="2:23" ht="12.75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</row>
    <row r="496" spans="2:23" ht="12.75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</row>
    <row r="497" spans="2:23" ht="12.75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</row>
    <row r="498" spans="2:23" ht="12.75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</row>
    <row r="499" spans="2:23" ht="12.75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</row>
    <row r="500" spans="2:23" ht="12.75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</row>
    <row r="501" spans="2:23" ht="12.75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</row>
    <row r="502" spans="2:23" ht="12.75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</row>
    <row r="503" spans="2:23" ht="12.75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</row>
    <row r="504" spans="2:23" ht="12.75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</row>
    <row r="505" spans="2:23" ht="12.75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</row>
    <row r="506" spans="2:23" ht="12.75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</row>
    <row r="507" spans="2:23" ht="12.75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</row>
    <row r="508" spans="2:23" ht="12.75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</row>
    <row r="509" spans="2:23" ht="12.75"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</row>
    <row r="510" spans="2:23" ht="12.75"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</row>
    <row r="511" spans="2:23" ht="12.75"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</row>
    <row r="512" spans="2:23" ht="12.75"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</row>
    <row r="513" spans="2:23" ht="12.75"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</row>
    <row r="514" spans="2:23" ht="12.75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</row>
    <row r="515" spans="2:23" ht="12.75"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</row>
    <row r="516" spans="2:23" ht="12.75"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</row>
    <row r="517" spans="2:23" ht="12.75"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</row>
    <row r="518" spans="2:23" ht="12.75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</row>
    <row r="519" spans="2:23" ht="12.75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</row>
    <row r="520" spans="2:23" ht="12.75"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</row>
    <row r="521" spans="2:23" ht="12.75"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</row>
    <row r="522" spans="2:23" ht="12.75"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</row>
    <row r="523" spans="2:23" ht="12.75"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</row>
    <row r="524" spans="2:23" ht="12.75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</row>
    <row r="525" spans="2:23" ht="12.75"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</row>
    <row r="526" spans="2:23" ht="12.75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</row>
    <row r="527" spans="2:23" ht="12.75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</row>
    <row r="528" spans="2:23" ht="12.75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</row>
    <row r="529" spans="2:23" ht="12.75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</row>
    <row r="530" spans="2:23" ht="12.75"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</row>
    <row r="531" spans="2:23" ht="12.75"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</row>
    <row r="532" spans="2:23" ht="12.75"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</row>
    <row r="533" spans="2:23" ht="12.75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</row>
    <row r="534" spans="2:23" ht="12.75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</row>
    <row r="535" spans="2:23" ht="12.75"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</row>
    <row r="536" spans="2:23" ht="12.75"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</row>
    <row r="537" spans="2:23" ht="12.75"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</row>
    <row r="538" spans="2:23" ht="12.75"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</row>
    <row r="539" spans="2:23" ht="12.75"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</row>
    <row r="540" spans="2:23" ht="12.75"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</row>
    <row r="541" spans="2:23" ht="12.75"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</row>
    <row r="542" spans="2:23" ht="12.75"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</row>
    <row r="543" spans="2:23" ht="12.75"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</row>
    <row r="544" spans="2:23" ht="12.75"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</row>
    <row r="545" spans="2:23" ht="12.75"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</row>
    <row r="546" spans="2:23" ht="12.75"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</row>
    <row r="547" spans="2:23" ht="12.75"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</row>
    <row r="548" spans="2:23" ht="12.75"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</row>
    <row r="549" spans="2:23" ht="12.75"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</row>
    <row r="550" spans="2:23" ht="12.75"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</row>
    <row r="551" spans="2:23" ht="12.75"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</row>
    <row r="552" spans="2:23" ht="12.75"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</row>
    <row r="553" spans="2:23" ht="12.75"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</row>
    <row r="554" spans="2:23" ht="12.75"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</row>
    <row r="555" spans="2:23" ht="12.75"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</row>
    <row r="556" spans="2:23" ht="12.75"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</row>
    <row r="557" spans="2:23" ht="12.75"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</row>
    <row r="558" spans="2:23" ht="12.75"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</row>
    <row r="559" spans="2:23" ht="12.75"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</row>
    <row r="560" spans="2:23" ht="12.75"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</row>
    <row r="561" spans="2:23" ht="12.75"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</row>
    <row r="562" spans="2:23" ht="12.75"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</row>
    <row r="563" spans="2:23" ht="12.75"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</row>
    <row r="564" spans="2:23" ht="12.75"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</row>
    <row r="565" spans="2:23" ht="12.75"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</row>
    <row r="566" spans="2:23" ht="12.75"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</row>
    <row r="567" spans="2:23" ht="12.75"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</row>
    <row r="568" spans="2:23" ht="12.75"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</row>
    <row r="569" spans="2:23" ht="12.75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</row>
    <row r="570" spans="2:23" ht="12.75"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</row>
    <row r="571" spans="2:23" ht="12.75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</row>
    <row r="572" spans="2:23" ht="12.75"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</row>
    <row r="573" spans="2:23" ht="12.75"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</row>
    <row r="574" spans="2:23" ht="12.75"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</row>
    <row r="575" spans="2:23" ht="12.75"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</row>
    <row r="576" spans="2:23" ht="12.75"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</row>
    <row r="577" spans="2:23" ht="12.75"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</row>
    <row r="578" spans="2:23" ht="12.75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</row>
    <row r="579" spans="2:23" ht="12.75"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</row>
    <row r="580" spans="2:23" ht="12.75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</row>
    <row r="581" spans="2:23" ht="12.75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</row>
    <row r="582" spans="2:23" ht="12.75"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</row>
    <row r="583" spans="2:23" ht="12.75"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</row>
    <row r="584" spans="2:23" ht="12.75"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</row>
    <row r="585" spans="2:23" ht="12.75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</row>
    <row r="586" spans="2:23" ht="12.75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</row>
    <row r="587" spans="2:23" ht="12.75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</row>
    <row r="588" spans="2:23" ht="12.7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</row>
    <row r="589" spans="2:23" ht="12.7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</row>
    <row r="590" spans="2:23" ht="12.75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</row>
    <row r="591" spans="2:23" ht="12.75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</row>
    <row r="592" spans="2:23" ht="12.75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</row>
    <row r="593" spans="2:23" ht="12.75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</row>
    <row r="594" spans="2:23" ht="12.75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</row>
    <row r="595" spans="2:23" ht="12.75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</row>
    <row r="596" spans="2:23" ht="12.75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</row>
    <row r="597" spans="2:23" ht="12.75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</row>
    <row r="598" spans="2:23" ht="12.75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</row>
    <row r="599" spans="2:23" ht="12.75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</row>
    <row r="600" spans="2:23" ht="12.75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</row>
    <row r="601" spans="2:23" ht="12.75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</row>
    <row r="602" spans="2:23" ht="12.75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</row>
    <row r="603" spans="2:23" ht="12.7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</row>
    <row r="604" spans="2:23" ht="12.75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</row>
    <row r="605" spans="2:23" ht="12.75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</row>
    <row r="606" spans="2:23" ht="12.75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</row>
    <row r="607" spans="2:23" ht="12.75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</row>
    <row r="608" spans="2:23" ht="12.75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</row>
    <row r="609" spans="2:23" ht="12.75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</row>
    <row r="610" spans="2:23" ht="12.75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</row>
    <row r="611" spans="2:23" ht="12.75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</row>
    <row r="612" spans="2:23" ht="12.75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</row>
    <row r="613" spans="2:23" ht="12.75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</row>
    <row r="614" spans="2:23" ht="12.75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</row>
    <row r="615" spans="2:23" ht="12.75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</row>
    <row r="616" spans="2:23" ht="12.75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</row>
    <row r="617" spans="2:23" ht="12.75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</row>
    <row r="618" spans="2:23" ht="12.75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</row>
    <row r="619" spans="2:23" ht="12.75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</row>
    <row r="620" spans="2:23" ht="12.75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</row>
    <row r="621" spans="2:23" ht="12.75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</row>
    <row r="622" spans="2:23" ht="12.75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</row>
    <row r="623" spans="2:23" ht="12.75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</row>
    <row r="624" spans="2:23" ht="12.75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</row>
    <row r="625" spans="2:23" ht="12.75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</row>
    <row r="626" spans="2:23" ht="12.75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</row>
    <row r="627" spans="2:23" ht="12.75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</row>
    <row r="628" spans="2:23" ht="12.75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</row>
    <row r="629" spans="2:23" ht="12.75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</row>
    <row r="630" spans="2:23" ht="12.75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</row>
    <row r="631" spans="2:23" ht="12.75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</row>
    <row r="632" spans="2:23" ht="12.75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</row>
    <row r="633" spans="2:23" ht="12.75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</row>
    <row r="634" spans="2:23" ht="12.75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</row>
    <row r="635" spans="2:23" ht="12.75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</row>
    <row r="636" spans="2:23" ht="12.75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</row>
    <row r="637" spans="2:23" ht="12.75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</row>
    <row r="638" spans="2:23" ht="12.75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</row>
    <row r="639" spans="2:23" ht="12.75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</row>
    <row r="640" spans="2:23" ht="12.75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</row>
    <row r="641" spans="2:23" ht="12.75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</row>
    <row r="642" spans="2:23" ht="12.75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</row>
    <row r="643" spans="2:23" ht="12.75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</row>
    <row r="644" spans="2:23" ht="12.75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</row>
    <row r="645" spans="2:23" ht="12.75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</row>
    <row r="646" spans="2:23" ht="12.75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</row>
    <row r="647" spans="2:23" ht="12.75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</row>
    <row r="648" spans="2:23" ht="12.7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</row>
    <row r="649" spans="2:23" ht="12.75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</row>
    <row r="650" spans="2:23" ht="12.75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</row>
    <row r="651" spans="2:23" ht="12.75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</row>
    <row r="652" spans="2:23" ht="12.75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</row>
    <row r="653" spans="2:23" ht="12.75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</row>
    <row r="654" spans="2:23" ht="12.75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</row>
    <row r="655" spans="2:23" ht="12.75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</row>
    <row r="656" spans="2:23" ht="12.75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</row>
    <row r="657" spans="2:23" ht="12.75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</row>
    <row r="658" spans="2:23" ht="12.75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</row>
    <row r="659" spans="2:23" ht="12.75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</row>
    <row r="660" spans="2:23" ht="12.75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</row>
    <row r="661" spans="2:23" ht="12.75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</row>
    <row r="662" spans="2:23" ht="12.75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</row>
    <row r="663" spans="2:23" ht="12.75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</row>
    <row r="664" spans="2:23" ht="12.75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</row>
    <row r="665" spans="2:23" ht="12.75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</row>
    <row r="666" spans="2:23" ht="12.75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</row>
    <row r="667" spans="2:23" ht="12.75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</row>
    <row r="668" spans="2:23" ht="12.75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</row>
    <row r="669" spans="2:23" ht="12.75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</row>
    <row r="670" spans="2:23" ht="12.75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</row>
    <row r="671" spans="2:23" ht="12.75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</row>
    <row r="672" spans="2:23" ht="12.75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</row>
    <row r="673" spans="2:23" ht="12.75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</row>
    <row r="674" spans="2:23" ht="12.75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</row>
    <row r="675" spans="2:23" ht="12.75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</row>
    <row r="676" spans="2:23" ht="12.75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</row>
    <row r="677" spans="2:23" ht="12.75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</row>
    <row r="678" spans="2:23" ht="12.75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</row>
    <row r="679" spans="2:23" ht="12.75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</row>
    <row r="680" spans="2:23" ht="12.75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</row>
    <row r="681" spans="2:23" ht="12.75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</row>
    <row r="682" spans="2:23" ht="12.75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</row>
    <row r="683" spans="2:23" ht="12.75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</row>
    <row r="684" spans="2:23" ht="12.75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</row>
    <row r="685" spans="2:23" ht="12.75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</row>
    <row r="686" spans="2:23" ht="12.75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</row>
    <row r="687" spans="2:23" ht="12.75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</row>
    <row r="688" spans="2:23" ht="12.75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</row>
    <row r="689" spans="2:23" ht="12.75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</row>
    <row r="690" spans="2:23" ht="12.75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</row>
    <row r="691" spans="2:23" ht="12.75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</row>
    <row r="692" spans="2:23" ht="12.75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</row>
    <row r="693" spans="2:23" ht="12.75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</row>
    <row r="694" spans="2:23" ht="12.75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</row>
    <row r="695" spans="2:23" ht="12.75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</row>
    <row r="696" spans="2:23" ht="12.75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</row>
    <row r="697" spans="2:23" ht="12.75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</row>
    <row r="698" spans="2:23" ht="12.75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</row>
    <row r="699" spans="2:23" ht="12.75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</row>
    <row r="700" spans="2:23" ht="12.75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</row>
    <row r="701" spans="2:23" ht="12.75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</row>
    <row r="702" spans="2:23" ht="12.75"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</row>
    <row r="703" spans="2:23" ht="12.75"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</row>
    <row r="704" spans="2:23" ht="12.75"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</row>
    <row r="705" spans="2:23" ht="12.75"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</row>
    <row r="706" spans="2:23" ht="12.75"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</row>
    <row r="707" spans="2:23" ht="12.75"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</row>
    <row r="708" spans="2:23" ht="12.75"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</row>
    <row r="709" spans="2:23" ht="12.75"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</row>
    <row r="710" spans="2:23" ht="12.75"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</row>
    <row r="711" spans="2:23" ht="12.75"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</row>
    <row r="712" spans="2:23" ht="12.75"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</row>
    <row r="713" spans="2:23" ht="12.75"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</row>
    <row r="714" spans="2:23" ht="12.75"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</row>
    <row r="715" spans="2:23" ht="12.75"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</row>
    <row r="716" spans="2:23" ht="12.75"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</row>
    <row r="717" spans="2:23" ht="12.75"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</row>
    <row r="718" spans="2:23" ht="12.75"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</row>
    <row r="719" spans="2:23" ht="12.75"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</row>
    <row r="720" spans="2:23" ht="12.75"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</row>
    <row r="721" spans="2:23" ht="12.75"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</row>
    <row r="722" spans="2:23" ht="12.75"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</row>
    <row r="723" spans="2:23" ht="12.75"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</row>
    <row r="724" spans="2:23" ht="12.75"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</row>
    <row r="725" spans="2:23" ht="12.75"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</row>
    <row r="726" spans="2:23" ht="12.75"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</row>
    <row r="727" spans="2:23" ht="12.75"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</row>
    <row r="728" spans="2:23" ht="12.75"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</row>
    <row r="729" spans="2:23" ht="12.75"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</row>
    <row r="730" spans="2:23" ht="12.75"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</row>
    <row r="731" spans="2:23" ht="12.75"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</row>
    <row r="732" spans="2:23" ht="12.75"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</row>
    <row r="733" spans="2:23" ht="12.75"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</row>
    <row r="734" spans="2:23" ht="12.75"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</row>
    <row r="735" spans="2:23" ht="12.75"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</row>
    <row r="736" spans="2:23" ht="12.75"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</row>
    <row r="737" spans="2:23" ht="12.75"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</row>
    <row r="738" spans="2:23" ht="12.75"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</row>
    <row r="739" spans="2:23" ht="12.75"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</row>
    <row r="740" spans="2:23" ht="12.75"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</row>
    <row r="741" spans="2:23" ht="12.75"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</row>
    <row r="742" spans="2:23" ht="12.75"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</row>
    <row r="743" spans="2:23" ht="12.75"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</row>
    <row r="744" spans="2:23" ht="12.75"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</row>
    <row r="745" spans="2:23" ht="12.75"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</row>
    <row r="746" spans="2:23" ht="12.75"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</row>
    <row r="747" spans="2:23" ht="12.75"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</row>
    <row r="748" spans="2:23" ht="12.75"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</row>
    <row r="749" spans="2:23" ht="12.75"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</row>
    <row r="750" spans="2:23" ht="12.75"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</row>
    <row r="751" spans="2:23" ht="12.75"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</row>
    <row r="752" spans="2:23" ht="12.75"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</row>
    <row r="753" spans="2:23" ht="12.75"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</row>
    <row r="754" spans="2:23" ht="12.75"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</row>
    <row r="755" spans="2:23" ht="12.75"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</row>
    <row r="756" spans="2:23" ht="12.75"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</row>
    <row r="757" spans="2:23" ht="12.75"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</row>
    <row r="758" spans="2:23" ht="12.75"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</row>
    <row r="759" spans="2:23" ht="12.75"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</row>
    <row r="760" spans="2:23" ht="12.75"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</row>
    <row r="761" spans="2:23" ht="12.75"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</row>
    <row r="762" spans="2:23" ht="12.75"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</row>
    <row r="763" spans="2:23" ht="12.75"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</row>
    <row r="764" spans="2:23" ht="12.75"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</row>
    <row r="765" spans="2:23" ht="12.75"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</row>
    <row r="766" spans="2:23" ht="12.75"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</row>
    <row r="767" spans="2:23" ht="12.75"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</row>
    <row r="768" spans="2:23" ht="12.75"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</row>
    <row r="769" spans="2:23" ht="12.75"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</row>
    <row r="770" spans="2:23" ht="12.75"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</row>
    <row r="771" spans="2:23" ht="12.75"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</row>
    <row r="772" spans="2:23" ht="12.75"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</row>
    <row r="773" spans="2:23" ht="12.75"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</row>
    <row r="774" spans="2:23" ht="12.75"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</row>
    <row r="775" spans="2:23" ht="12.75"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</row>
    <row r="776" spans="2:23" ht="12.75"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</row>
    <row r="777" spans="2:23" ht="12.75"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</row>
    <row r="778" spans="2:23" ht="12.75"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</row>
    <row r="779" spans="2:23" ht="12.75"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</row>
    <row r="780" spans="2:23" ht="12.75"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</row>
    <row r="781" spans="2:23" ht="12.75"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</row>
    <row r="782" spans="2:23" ht="12.75"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</row>
    <row r="783" spans="2:23" ht="12.75"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</row>
    <row r="784" spans="2:23" ht="12.75"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</row>
    <row r="785" spans="2:23" ht="12.75"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</row>
    <row r="786" spans="2:23" ht="12.75"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</row>
    <row r="787" spans="2:23" ht="12.75"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</row>
    <row r="788" spans="2:23" ht="12.75"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</row>
    <row r="789" spans="2:23" ht="12.75"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</row>
    <row r="790" spans="2:23" ht="12.75"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</row>
    <row r="791" spans="2:23" ht="12.75"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</row>
    <row r="792" spans="2:23" ht="12.75"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</row>
    <row r="793" spans="2:23" ht="12.75"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</row>
    <row r="794" spans="2:23" ht="12.75"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</row>
    <row r="795" spans="2:23" ht="12.75"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</row>
    <row r="796" spans="2:23" ht="12.75"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</row>
    <row r="797" spans="2:23" ht="12.75"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</row>
    <row r="798" spans="2:23" ht="12.75"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</row>
    <row r="799" spans="2:23" ht="12.75"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</row>
    <row r="800" spans="2:23" ht="12.75"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</row>
  </sheetData>
  <sheetProtection/>
  <mergeCells count="12">
    <mergeCell ref="P14:P15"/>
    <mergeCell ref="E12:K13"/>
    <mergeCell ref="Q1:R1"/>
    <mergeCell ref="B3:Q3"/>
    <mergeCell ref="B5:Q5"/>
    <mergeCell ref="B2:W2"/>
    <mergeCell ref="B111:D111"/>
    <mergeCell ref="Q111:R111"/>
    <mergeCell ref="V14:W15"/>
    <mergeCell ref="B12:B15"/>
    <mergeCell ref="C12:C15"/>
    <mergeCell ref="P13:R13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86" zoomScaleSheetLayoutView="86" zoomScalePageLayoutView="64" workbookViewId="0" topLeftCell="A42">
      <selection activeCell="I21" sqref="I21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7.25390625" style="0" customWidth="1"/>
    <col min="5" max="5" width="16.75390625" style="0" customWidth="1"/>
    <col min="6" max="6" width="16.25390625" style="0" customWidth="1"/>
    <col min="7" max="7" width="12.75390625" style="0" hidden="1" customWidth="1"/>
    <col min="8" max="8" width="12.875" style="0" hidden="1" customWidth="1"/>
    <col min="9" max="9" width="17.25390625" style="0" customWidth="1"/>
    <col min="10" max="10" width="14.875" style="0" customWidth="1"/>
    <col min="11" max="11" width="14.75390625" style="0" customWidth="1"/>
    <col min="12" max="15" width="0" style="0" hidden="1" customWidth="1"/>
    <col min="16" max="16" width="14.75390625" style="0" customWidth="1"/>
    <col min="17" max="17" width="15.375" style="0" customWidth="1"/>
    <col min="18" max="18" width="14.7539062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39</v>
      </c>
      <c r="B1" s="217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328" t="s">
        <v>161</v>
      </c>
      <c r="R1" s="328"/>
      <c r="S1" s="220"/>
      <c r="T1" s="221"/>
      <c r="U1" s="221"/>
      <c r="V1" s="222"/>
      <c r="W1" s="222"/>
    </row>
    <row r="2" spans="2:23" s="1" customFormat="1" ht="25.5" customHeight="1">
      <c r="B2" s="329" t="s">
        <v>178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2:23" s="22" customFormat="1" ht="22.5">
      <c r="B3" s="307" t="s">
        <v>125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130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308" t="s">
        <v>33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170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121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89" t="s">
        <v>132</v>
      </c>
      <c r="C10" s="188"/>
      <c r="D10" s="18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56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57</v>
      </c>
      <c r="T11" s="26"/>
      <c r="U11" s="26"/>
      <c r="V11" s="40"/>
      <c r="W11" s="40"/>
    </row>
    <row r="12" spans="2:24" s="13" customFormat="1" ht="14.25" customHeight="1" thickBot="1">
      <c r="B12" s="314" t="s">
        <v>4</v>
      </c>
      <c r="C12" s="317" t="s">
        <v>58</v>
      </c>
      <c r="D12" s="93" t="s">
        <v>44</v>
      </c>
      <c r="E12" s="324" t="s">
        <v>173</v>
      </c>
      <c r="F12" s="325"/>
      <c r="G12" s="325"/>
      <c r="H12" s="325"/>
      <c r="I12" s="325"/>
      <c r="J12" s="325"/>
      <c r="K12" s="326"/>
      <c r="L12" s="95"/>
      <c r="M12" s="95"/>
      <c r="N12" s="95"/>
      <c r="O12" s="95"/>
      <c r="P12" s="94"/>
      <c r="Q12" s="94"/>
      <c r="R12" s="94"/>
      <c r="S12" s="94"/>
      <c r="T12" s="96"/>
      <c r="U12" s="96"/>
      <c r="V12" s="97"/>
      <c r="W12" s="98"/>
      <c r="X12" s="29" t="s">
        <v>26</v>
      </c>
    </row>
    <row r="13" spans="2:24" s="13" customFormat="1" ht="22.5" customHeight="1">
      <c r="B13" s="315"/>
      <c r="C13" s="318"/>
      <c r="D13" s="216" t="s">
        <v>174</v>
      </c>
      <c r="E13" s="320"/>
      <c r="F13" s="321"/>
      <c r="G13" s="321"/>
      <c r="H13" s="321"/>
      <c r="I13" s="321"/>
      <c r="J13" s="321"/>
      <c r="K13" s="327"/>
      <c r="L13" s="99"/>
      <c r="M13" s="99"/>
      <c r="N13" s="99"/>
      <c r="O13" s="100"/>
      <c r="P13" s="320" t="s">
        <v>131</v>
      </c>
      <c r="Q13" s="321"/>
      <c r="R13" s="321"/>
      <c r="S13" s="101"/>
      <c r="T13" s="102"/>
      <c r="U13" s="102"/>
      <c r="V13" s="103" t="s">
        <v>46</v>
      </c>
      <c r="W13" s="104"/>
      <c r="X13" s="30"/>
    </row>
    <row r="14" spans="2:24" s="13" customFormat="1" ht="17.25" customHeight="1">
      <c r="B14" s="315"/>
      <c r="C14" s="318"/>
      <c r="D14" s="105" t="s">
        <v>47</v>
      </c>
      <c r="E14" s="106" t="s">
        <v>28</v>
      </c>
      <c r="F14" s="107" t="s">
        <v>41</v>
      </c>
      <c r="G14" s="107"/>
      <c r="H14" s="107"/>
      <c r="I14" s="107"/>
      <c r="J14" s="107"/>
      <c r="K14" s="107"/>
      <c r="L14" s="107"/>
      <c r="M14" s="107"/>
      <c r="N14" s="107"/>
      <c r="O14" s="108"/>
      <c r="P14" s="322" t="s">
        <v>28</v>
      </c>
      <c r="Q14" s="109" t="s">
        <v>59</v>
      </c>
      <c r="R14" s="102"/>
      <c r="S14" s="110"/>
      <c r="T14" s="111"/>
      <c r="U14" s="111"/>
      <c r="V14" s="310" t="s">
        <v>38</v>
      </c>
      <c r="W14" s="311"/>
      <c r="X14" s="30"/>
    </row>
    <row r="15" spans="2:24" s="2" customFormat="1" ht="48" customHeight="1" thickBot="1">
      <c r="B15" s="316"/>
      <c r="C15" s="319"/>
      <c r="D15" s="112"/>
      <c r="E15" s="113"/>
      <c r="F15" s="114">
        <v>25010100</v>
      </c>
      <c r="G15" s="115" t="s">
        <v>48</v>
      </c>
      <c r="H15" s="115" t="s">
        <v>49</v>
      </c>
      <c r="I15" s="115">
        <v>25010200</v>
      </c>
      <c r="J15" s="115">
        <v>25010300</v>
      </c>
      <c r="K15" s="115">
        <v>25010400</v>
      </c>
      <c r="L15" s="116" t="s">
        <v>35</v>
      </c>
      <c r="M15" s="116" t="s">
        <v>34</v>
      </c>
      <c r="N15" s="116" t="s">
        <v>36</v>
      </c>
      <c r="O15" s="116"/>
      <c r="P15" s="323"/>
      <c r="Q15" s="115">
        <v>25020100</v>
      </c>
      <c r="R15" s="115">
        <v>25020200</v>
      </c>
      <c r="S15" s="115"/>
      <c r="T15" s="117"/>
      <c r="U15" s="117"/>
      <c r="V15" s="312"/>
      <c r="W15" s="313"/>
      <c r="X15" s="31"/>
    </row>
    <row r="16" spans="2:24" s="19" customFormat="1" ht="20.25" customHeight="1" thickBot="1">
      <c r="B16" s="118">
        <v>1</v>
      </c>
      <c r="C16" s="119">
        <v>2</v>
      </c>
      <c r="D16" s="120">
        <v>3</v>
      </c>
      <c r="E16" s="121">
        <v>4</v>
      </c>
      <c r="F16" s="121">
        <v>5</v>
      </c>
      <c r="G16" s="121">
        <v>6</v>
      </c>
      <c r="H16" s="121">
        <v>7</v>
      </c>
      <c r="I16" s="121">
        <v>6</v>
      </c>
      <c r="J16" s="121">
        <v>7</v>
      </c>
      <c r="K16" s="121">
        <v>8</v>
      </c>
      <c r="L16" s="121"/>
      <c r="M16" s="121"/>
      <c r="N16" s="121"/>
      <c r="O16" s="121"/>
      <c r="P16" s="121">
        <v>9</v>
      </c>
      <c r="Q16" s="121">
        <v>10</v>
      </c>
      <c r="R16" s="121">
        <v>11</v>
      </c>
      <c r="S16" s="121">
        <v>13</v>
      </c>
      <c r="T16" s="122"/>
      <c r="U16" s="122"/>
      <c r="V16" s="122">
        <v>12</v>
      </c>
      <c r="W16" s="123">
        <v>13</v>
      </c>
      <c r="X16" s="45"/>
    </row>
    <row r="17" spans="2:24" s="6" customFormat="1" ht="30" customHeight="1">
      <c r="B17" s="124" t="s">
        <v>60</v>
      </c>
      <c r="C17" s="125" t="s">
        <v>6</v>
      </c>
      <c r="D17" s="249">
        <f aca="true" t="shared" si="0" ref="D17:D35">E17+P17</f>
        <v>0</v>
      </c>
      <c r="E17" s="250">
        <f>F17+I17+J17+K17</f>
        <v>-20500</v>
      </c>
      <c r="F17" s="250">
        <f aca="true" t="shared" si="1" ref="F17:K17">F20</f>
        <v>0</v>
      </c>
      <c r="G17" s="250" t="e">
        <f t="shared" si="1"/>
        <v>#REF!</v>
      </c>
      <c r="H17" s="250" t="e">
        <f t="shared" si="1"/>
        <v>#REF!</v>
      </c>
      <c r="I17" s="250">
        <f t="shared" si="1"/>
        <v>-20500</v>
      </c>
      <c r="J17" s="250">
        <f t="shared" si="1"/>
        <v>0</v>
      </c>
      <c r="K17" s="250">
        <f t="shared" si="1"/>
        <v>0</v>
      </c>
      <c r="L17" s="250">
        <f>SUM(L20)</f>
        <v>0</v>
      </c>
      <c r="M17" s="250">
        <f>SUM(M20)</f>
        <v>0</v>
      </c>
      <c r="N17" s="250">
        <f>SUM(N20)</f>
        <v>23793</v>
      </c>
      <c r="O17" s="250">
        <f>SUM(O20)</f>
        <v>0</v>
      </c>
      <c r="P17" s="250">
        <f aca="true" t="shared" si="2" ref="P17:P35">Q17+R17+V17+W17</f>
        <v>20500</v>
      </c>
      <c r="Q17" s="250">
        <f>Q20</f>
        <v>0</v>
      </c>
      <c r="R17" s="250">
        <f>R20</f>
        <v>20500</v>
      </c>
      <c r="S17" s="250" t="e">
        <f>S19</f>
        <v>#REF!</v>
      </c>
      <c r="T17" s="250" t="e">
        <f>T19</f>
        <v>#REF!</v>
      </c>
      <c r="U17" s="250" t="e">
        <f>U19</f>
        <v>#REF!</v>
      </c>
      <c r="V17" s="250">
        <v>0</v>
      </c>
      <c r="W17" s="251">
        <v>0</v>
      </c>
      <c r="X17" s="34" t="s">
        <v>6</v>
      </c>
    </row>
    <row r="18" spans="2:24" s="5" customFormat="1" ht="25.5" customHeight="1" hidden="1">
      <c r="B18" s="298" t="s">
        <v>5</v>
      </c>
      <c r="C18" s="292" t="s">
        <v>6</v>
      </c>
      <c r="D18" s="293">
        <f t="shared" si="0"/>
        <v>0</v>
      </c>
      <c r="E18" s="294">
        <f>K18+J18+I18+F18</f>
        <v>0</v>
      </c>
      <c r="F18" s="295"/>
      <c r="G18" s="295"/>
      <c r="H18" s="295"/>
      <c r="I18" s="294"/>
      <c r="J18" s="295"/>
      <c r="K18" s="295"/>
      <c r="L18" s="295"/>
      <c r="M18" s="295"/>
      <c r="N18" s="295"/>
      <c r="O18" s="295"/>
      <c r="P18" s="294">
        <f t="shared" si="2"/>
        <v>0</v>
      </c>
      <c r="Q18" s="295">
        <f>' зведення казнач. 2015 '!Q18</f>
        <v>0</v>
      </c>
      <c r="R18" s="295"/>
      <c r="S18" s="295"/>
      <c r="T18" s="295"/>
      <c r="U18" s="296"/>
      <c r="V18" s="296"/>
      <c r="W18" s="297"/>
      <c r="X18" s="35" t="s">
        <v>6</v>
      </c>
    </row>
    <row r="19" spans="2:24" s="5" customFormat="1" ht="31.5" customHeight="1">
      <c r="B19" s="127" t="s">
        <v>61</v>
      </c>
      <c r="C19" s="126" t="s">
        <v>6</v>
      </c>
      <c r="D19" s="249">
        <f t="shared" si="0"/>
        <v>0</v>
      </c>
      <c r="E19" s="250">
        <f>F19+I19+J19+K19</f>
        <v>-20500</v>
      </c>
      <c r="F19" s="250">
        <f>F17-F18</f>
        <v>0</v>
      </c>
      <c r="G19" s="250" t="e">
        <f>G20</f>
        <v>#REF!</v>
      </c>
      <c r="H19" s="250" t="e">
        <f>H20</f>
        <v>#REF!</v>
      </c>
      <c r="I19" s="250">
        <f>I17-I18</f>
        <v>-20500</v>
      </c>
      <c r="J19" s="250">
        <f>J17-J18</f>
        <v>0</v>
      </c>
      <c r="K19" s="250">
        <f>K17-K18</f>
        <v>0</v>
      </c>
      <c r="L19" s="250">
        <f>L20</f>
        <v>0</v>
      </c>
      <c r="M19" s="250">
        <f>M20</f>
        <v>0</v>
      </c>
      <c r="N19" s="250">
        <f>N20</f>
        <v>23793</v>
      </c>
      <c r="O19" s="250">
        <f>O20</f>
        <v>0</v>
      </c>
      <c r="P19" s="250">
        <f t="shared" si="2"/>
        <v>20500</v>
      </c>
      <c r="Q19" s="250">
        <f>Q20</f>
        <v>0</v>
      </c>
      <c r="R19" s="250">
        <f>R17-R18</f>
        <v>20500</v>
      </c>
      <c r="S19" s="250" t="e">
        <f>S20</f>
        <v>#REF!</v>
      </c>
      <c r="T19" s="250" t="e">
        <f>T20</f>
        <v>#REF!</v>
      </c>
      <c r="U19" s="250" t="e">
        <f>U20</f>
        <v>#REF!</v>
      </c>
      <c r="V19" s="250">
        <v>0</v>
      </c>
      <c r="W19" s="251">
        <v>0</v>
      </c>
      <c r="X19" s="35" t="s">
        <v>6</v>
      </c>
    </row>
    <row r="20" spans="2:24" s="6" customFormat="1" ht="36" customHeight="1">
      <c r="B20" s="128" t="s">
        <v>62</v>
      </c>
      <c r="C20" s="126" t="s">
        <v>6</v>
      </c>
      <c r="D20" s="249">
        <f t="shared" si="0"/>
        <v>0</v>
      </c>
      <c r="E20" s="250">
        <f>F20+I20+J20+K20</f>
        <v>-20500</v>
      </c>
      <c r="F20" s="250">
        <f aca="true" t="shared" si="3" ref="F20:K20">F21+F62</f>
        <v>0</v>
      </c>
      <c r="G20" s="250" t="e">
        <f t="shared" si="3"/>
        <v>#REF!</v>
      </c>
      <c r="H20" s="250" t="e">
        <f t="shared" si="3"/>
        <v>#REF!</v>
      </c>
      <c r="I20" s="250">
        <f t="shared" si="3"/>
        <v>-20500</v>
      </c>
      <c r="J20" s="250">
        <f t="shared" si="3"/>
        <v>0</v>
      </c>
      <c r="K20" s="250">
        <f t="shared" si="3"/>
        <v>0</v>
      </c>
      <c r="L20" s="250">
        <f>SUM(L23)</f>
        <v>0</v>
      </c>
      <c r="M20" s="250">
        <f>SUM(M23)</f>
        <v>0</v>
      </c>
      <c r="N20" s="250">
        <f>SUM(N23)</f>
        <v>23793</v>
      </c>
      <c r="O20" s="250">
        <f>SUM(O23)</f>
        <v>0</v>
      </c>
      <c r="P20" s="250">
        <f t="shared" si="2"/>
        <v>20500</v>
      </c>
      <c r="Q20" s="250">
        <f>Q21+Q62</f>
        <v>0</v>
      </c>
      <c r="R20" s="250">
        <f>R21+R62</f>
        <v>20500</v>
      </c>
      <c r="S20" s="250" t="e">
        <f>S21+S62</f>
        <v>#REF!</v>
      </c>
      <c r="T20" s="250" t="e">
        <f>T21+T62</f>
        <v>#REF!</v>
      </c>
      <c r="U20" s="250" t="e">
        <f>U21+U62</f>
        <v>#REF!</v>
      </c>
      <c r="V20" s="250">
        <v>0</v>
      </c>
      <c r="W20" s="255">
        <v>0</v>
      </c>
      <c r="X20" s="34" t="s">
        <v>6</v>
      </c>
    </row>
    <row r="21" spans="2:24" s="7" customFormat="1" ht="26.25" customHeight="1">
      <c r="B21" s="128" t="s">
        <v>42</v>
      </c>
      <c r="C21" s="179">
        <v>2000</v>
      </c>
      <c r="D21" s="249">
        <f t="shared" si="0"/>
        <v>0</v>
      </c>
      <c r="E21" s="250">
        <f aca="true" t="shared" si="4" ref="E21:E35">F21+G21+H21+J21+K21</f>
        <v>-20500</v>
      </c>
      <c r="F21" s="252">
        <f>F22+F50+F53</f>
        <v>0</v>
      </c>
      <c r="G21" s="252">
        <f>G22+G50+G53</f>
        <v>0</v>
      </c>
      <c r="H21" s="252">
        <f>H22+H50+H53</f>
        <v>-20500</v>
      </c>
      <c r="I21" s="250">
        <f aca="true" t="shared" si="5" ref="I21:I35">SUM(G21:H21)</f>
        <v>-20500</v>
      </c>
      <c r="J21" s="252">
        <f>J22+J50+J53</f>
        <v>0</v>
      </c>
      <c r="K21" s="252">
        <f>K22+K50+K53</f>
        <v>0</v>
      </c>
      <c r="L21" s="252" t="e">
        <f>SUM(#REF!,L50,L53)</f>
        <v>#REF!</v>
      </c>
      <c r="M21" s="252" t="e">
        <f>SUM(#REF!,M50,M53)</f>
        <v>#REF!</v>
      </c>
      <c r="N21" s="252" t="e">
        <f>SUM(#REF!,N50,N53)</f>
        <v>#REF!</v>
      </c>
      <c r="O21" s="252" t="e">
        <f>SUM(#REF!,O50,O53)</f>
        <v>#REF!</v>
      </c>
      <c r="P21" s="250">
        <f t="shared" si="2"/>
        <v>20500</v>
      </c>
      <c r="Q21" s="252">
        <f>Q22+Q50+Q53</f>
        <v>0</v>
      </c>
      <c r="R21" s="252">
        <f>R22+R50+R53</f>
        <v>20500</v>
      </c>
      <c r="S21" s="252" t="e">
        <f>S22+S50+S53</f>
        <v>#REF!</v>
      </c>
      <c r="T21" s="252" t="e">
        <f>T22+T50+T53</f>
        <v>#REF!</v>
      </c>
      <c r="U21" s="252" t="e">
        <f>U22+U50+U53</f>
        <v>#REF!</v>
      </c>
      <c r="V21" s="252">
        <v>0</v>
      </c>
      <c r="W21" s="255">
        <v>0</v>
      </c>
      <c r="X21" s="36">
        <v>1000</v>
      </c>
    </row>
    <row r="22" spans="2:24" s="7" customFormat="1" ht="20.25" customHeight="1" hidden="1">
      <c r="B22" s="130" t="s">
        <v>32</v>
      </c>
      <c r="C22" s="179">
        <v>1100</v>
      </c>
      <c r="D22" s="249">
        <f t="shared" si="0"/>
        <v>0</v>
      </c>
      <c r="E22" s="250">
        <f t="shared" si="4"/>
        <v>-20500</v>
      </c>
      <c r="F22" s="252">
        <f>F23+F27+F28+F39+F40+F41+F47</f>
        <v>0</v>
      </c>
      <c r="G22" s="252">
        <f>G23+G27+G28+G39+G40+G41+G47</f>
        <v>0</v>
      </c>
      <c r="H22" s="252">
        <f>H23+H27+H28+H39+H40+H41+H47</f>
        <v>-20500</v>
      </c>
      <c r="I22" s="250">
        <f t="shared" si="5"/>
        <v>-20500</v>
      </c>
      <c r="J22" s="252">
        <f>J23+J27+J28+J39+J40+J41+J47</f>
        <v>0</v>
      </c>
      <c r="K22" s="252">
        <f>K23+K27+K28+K39+K40+K41+K47</f>
        <v>0</v>
      </c>
      <c r="L22" s="252"/>
      <c r="M22" s="252"/>
      <c r="N22" s="252"/>
      <c r="O22" s="252"/>
      <c r="P22" s="250">
        <f t="shared" si="2"/>
        <v>20500</v>
      </c>
      <c r="Q22" s="252">
        <f aca="true" t="shared" si="6" ref="Q22:W22">Q23+Q27+Q28+Q39+Q40+Q41+Q47</f>
        <v>0</v>
      </c>
      <c r="R22" s="252">
        <f t="shared" si="6"/>
        <v>20500</v>
      </c>
      <c r="S22" s="252" t="e">
        <f t="shared" si="6"/>
        <v>#REF!</v>
      </c>
      <c r="T22" s="252" t="e">
        <f t="shared" si="6"/>
        <v>#REF!</v>
      </c>
      <c r="U22" s="252" t="e">
        <f t="shared" si="6"/>
        <v>#REF!</v>
      </c>
      <c r="V22" s="252">
        <f t="shared" si="6"/>
        <v>0</v>
      </c>
      <c r="W22" s="255">
        <f t="shared" si="6"/>
        <v>0</v>
      </c>
      <c r="X22" s="36"/>
    </row>
    <row r="23" spans="2:24" s="8" customFormat="1" ht="35.25" customHeight="1">
      <c r="B23" s="190" t="s">
        <v>140</v>
      </c>
      <c r="C23" s="129">
        <v>2110</v>
      </c>
      <c r="D23" s="249">
        <f t="shared" si="0"/>
        <v>0</v>
      </c>
      <c r="E23" s="250">
        <f t="shared" si="4"/>
        <v>0</v>
      </c>
      <c r="F23" s="252">
        <f>F24+F25+F26</f>
        <v>0</v>
      </c>
      <c r="G23" s="252">
        <f>G24+G25+G26</f>
        <v>0</v>
      </c>
      <c r="H23" s="252">
        <f>H24+H25+H26</f>
        <v>0</v>
      </c>
      <c r="I23" s="250">
        <f t="shared" si="5"/>
        <v>0</v>
      </c>
      <c r="J23" s="252">
        <f>J24+J25+J26</f>
        <v>0</v>
      </c>
      <c r="K23" s="252">
        <f>K24+K25+K26</f>
        <v>0</v>
      </c>
      <c r="L23" s="252">
        <f>SUM(L24,L26)</f>
        <v>0</v>
      </c>
      <c r="M23" s="252">
        <f>SUM(M24,M26)</f>
        <v>0</v>
      </c>
      <c r="N23" s="252">
        <f>SUM(N24,N26)</f>
        <v>23793</v>
      </c>
      <c r="O23" s="252">
        <f>SUM(O24,O26)</f>
        <v>0</v>
      </c>
      <c r="P23" s="250">
        <f t="shared" si="2"/>
        <v>0</v>
      </c>
      <c r="Q23" s="252">
        <f aca="true" t="shared" si="7" ref="Q23:W23">Q24+Q25+Q26</f>
        <v>0</v>
      </c>
      <c r="R23" s="252">
        <f t="shared" si="7"/>
        <v>0</v>
      </c>
      <c r="S23" s="252">
        <f t="shared" si="7"/>
        <v>0</v>
      </c>
      <c r="T23" s="252">
        <f t="shared" si="7"/>
        <v>0</v>
      </c>
      <c r="U23" s="252">
        <f t="shared" si="7"/>
        <v>0</v>
      </c>
      <c r="V23" s="252">
        <f t="shared" si="7"/>
        <v>0</v>
      </c>
      <c r="W23" s="255">
        <f t="shared" si="7"/>
        <v>0</v>
      </c>
      <c r="X23" s="37">
        <v>1110</v>
      </c>
    </row>
    <row r="24" spans="2:24" s="5" customFormat="1" ht="24.75" customHeight="1" hidden="1">
      <c r="B24" s="131" t="s">
        <v>140</v>
      </c>
      <c r="C24" s="132">
        <v>2110</v>
      </c>
      <c r="D24" s="249">
        <f t="shared" si="0"/>
        <v>0</v>
      </c>
      <c r="E24" s="250">
        <f t="shared" si="4"/>
        <v>0</v>
      </c>
      <c r="F24" s="252">
        <v>0</v>
      </c>
      <c r="G24" s="252">
        <v>0</v>
      </c>
      <c r="H24" s="252">
        <v>0</v>
      </c>
      <c r="I24" s="250">
        <f t="shared" si="5"/>
        <v>0</v>
      </c>
      <c r="J24" s="252">
        <v>0</v>
      </c>
      <c r="K24" s="252">
        <v>0</v>
      </c>
      <c r="L24" s="252"/>
      <c r="M24" s="252"/>
      <c r="N24" s="252">
        <v>23100</v>
      </c>
      <c r="O24" s="252"/>
      <c r="P24" s="250">
        <f t="shared" si="2"/>
        <v>0</v>
      </c>
      <c r="Q24" s="252">
        <v>0</v>
      </c>
      <c r="R24" s="252">
        <v>0</v>
      </c>
      <c r="S24" s="252"/>
      <c r="T24" s="256"/>
      <c r="U24" s="253"/>
      <c r="V24" s="253">
        <v>0</v>
      </c>
      <c r="W24" s="254">
        <v>0</v>
      </c>
      <c r="X24" s="35">
        <v>1111</v>
      </c>
    </row>
    <row r="25" spans="2:24" s="5" customFormat="1" ht="33" customHeight="1">
      <c r="B25" s="133" t="s">
        <v>55</v>
      </c>
      <c r="C25" s="134">
        <v>2111</v>
      </c>
      <c r="D25" s="249">
        <f t="shared" si="0"/>
        <v>0</v>
      </c>
      <c r="E25" s="250">
        <f t="shared" si="4"/>
        <v>0</v>
      </c>
      <c r="F25" s="252">
        <v>0</v>
      </c>
      <c r="G25" s="252">
        <v>0</v>
      </c>
      <c r="H25" s="252">
        <v>0</v>
      </c>
      <c r="I25" s="250">
        <f t="shared" si="5"/>
        <v>0</v>
      </c>
      <c r="J25" s="252">
        <v>0</v>
      </c>
      <c r="K25" s="252">
        <v>0</v>
      </c>
      <c r="L25" s="252"/>
      <c r="M25" s="252"/>
      <c r="N25" s="252"/>
      <c r="O25" s="252"/>
      <c r="P25" s="250">
        <f t="shared" si="2"/>
        <v>0</v>
      </c>
      <c r="Q25" s="252">
        <v>0</v>
      </c>
      <c r="R25" s="252">
        <v>0</v>
      </c>
      <c r="S25" s="252"/>
      <c r="T25" s="256"/>
      <c r="U25" s="253"/>
      <c r="V25" s="253">
        <v>0</v>
      </c>
      <c r="W25" s="254">
        <v>0</v>
      </c>
      <c r="X25" s="35"/>
    </row>
    <row r="26" spans="2:24" s="5" customFormat="1" ht="24.75" customHeight="1" hidden="1">
      <c r="B26" s="127" t="s">
        <v>37</v>
      </c>
      <c r="C26" s="134">
        <v>2112</v>
      </c>
      <c r="D26" s="249">
        <f t="shared" si="0"/>
        <v>0</v>
      </c>
      <c r="E26" s="250">
        <f t="shared" si="4"/>
        <v>0</v>
      </c>
      <c r="F26" s="252">
        <v>0</v>
      </c>
      <c r="G26" s="252">
        <v>0</v>
      </c>
      <c r="H26" s="252">
        <v>0</v>
      </c>
      <c r="I26" s="250">
        <f t="shared" si="5"/>
        <v>0</v>
      </c>
      <c r="J26" s="252">
        <v>0</v>
      </c>
      <c r="K26" s="252">
        <v>0</v>
      </c>
      <c r="L26" s="252"/>
      <c r="M26" s="252"/>
      <c r="N26" s="252">
        <v>693</v>
      </c>
      <c r="O26" s="252"/>
      <c r="P26" s="250">
        <f t="shared" si="2"/>
        <v>0</v>
      </c>
      <c r="Q26" s="252">
        <v>0</v>
      </c>
      <c r="R26" s="252">
        <v>0</v>
      </c>
      <c r="S26" s="252"/>
      <c r="T26" s="256"/>
      <c r="U26" s="253"/>
      <c r="V26" s="253">
        <v>0</v>
      </c>
      <c r="W26" s="254">
        <v>0</v>
      </c>
      <c r="X26" s="35">
        <v>1113</v>
      </c>
    </row>
    <row r="27" spans="2:24" s="8" customFormat="1" ht="33.75" customHeight="1">
      <c r="B27" s="127" t="s">
        <v>162</v>
      </c>
      <c r="C27" s="134">
        <v>2112</v>
      </c>
      <c r="D27" s="249">
        <f t="shared" si="0"/>
        <v>0</v>
      </c>
      <c r="E27" s="250">
        <f t="shared" si="4"/>
        <v>0</v>
      </c>
      <c r="F27" s="252">
        <v>0</v>
      </c>
      <c r="G27" s="252">
        <v>0</v>
      </c>
      <c r="H27" s="252">
        <v>0</v>
      </c>
      <c r="I27" s="250">
        <f t="shared" si="5"/>
        <v>0</v>
      </c>
      <c r="J27" s="252">
        <v>0</v>
      </c>
      <c r="K27" s="252">
        <v>0</v>
      </c>
      <c r="L27" s="252"/>
      <c r="M27" s="252"/>
      <c r="N27" s="252">
        <v>8800</v>
      </c>
      <c r="O27" s="252"/>
      <c r="P27" s="250">
        <f t="shared" si="2"/>
        <v>0</v>
      </c>
      <c r="Q27" s="252">
        <v>0</v>
      </c>
      <c r="R27" s="252">
        <v>0</v>
      </c>
      <c r="S27" s="252"/>
      <c r="T27" s="256"/>
      <c r="U27" s="253"/>
      <c r="V27" s="253">
        <v>0</v>
      </c>
      <c r="W27" s="254">
        <v>0</v>
      </c>
      <c r="X27" s="37">
        <v>1120</v>
      </c>
    </row>
    <row r="28" spans="2:24" s="6" customFormat="1" ht="36.75" customHeight="1">
      <c r="B28" s="194" t="s">
        <v>166</v>
      </c>
      <c r="C28" s="146">
        <v>2120</v>
      </c>
      <c r="D28" s="249">
        <f t="shared" si="0"/>
        <v>0</v>
      </c>
      <c r="E28" s="250">
        <v>0</v>
      </c>
      <c r="F28" s="252">
        <v>0</v>
      </c>
      <c r="G28" s="252"/>
      <c r="H28" s="252"/>
      <c r="I28" s="250">
        <v>0</v>
      </c>
      <c r="J28" s="252">
        <v>0</v>
      </c>
      <c r="K28" s="252">
        <v>0</v>
      </c>
      <c r="L28" s="252">
        <f>SUM(L29,L30,L31,L32,L33,L34,L35,L37,L38)</f>
        <v>18000</v>
      </c>
      <c r="M28" s="252">
        <f>SUM(M29,M30,M31,M32,M33,M34,M35,M37,M38)</f>
        <v>0</v>
      </c>
      <c r="N28" s="252">
        <f>SUM(N29,N30,N31,N32,N33,N34,N35,N37,N38)</f>
        <v>81000</v>
      </c>
      <c r="O28" s="252">
        <f>SUM(O29,O30,O31,O32,O33,O34,O35,O37,O38)</f>
        <v>0</v>
      </c>
      <c r="P28" s="250">
        <f t="shared" si="2"/>
        <v>0</v>
      </c>
      <c r="Q28" s="252">
        <v>0</v>
      </c>
      <c r="R28" s="252">
        <v>0</v>
      </c>
      <c r="S28" s="252">
        <f>S29+S30+S31+S32+S33+S34+S35+S37+S38</f>
        <v>0</v>
      </c>
      <c r="T28" s="252">
        <f>T29+T30+T31+T32+T33+T34+T35+T37+T38</f>
        <v>0</v>
      </c>
      <c r="U28" s="252">
        <f>U29+U30+U31+U32+U33+U34+U35+U37+U38</f>
        <v>0</v>
      </c>
      <c r="V28" s="252">
        <f>V29+V30+V31+V32+V33+V34+V35+V37+V38</f>
        <v>0</v>
      </c>
      <c r="W28" s="255">
        <f>W29+W30+W31+W32+W33+W34+W35+W37+W38</f>
        <v>0</v>
      </c>
      <c r="X28" s="37">
        <v>1130</v>
      </c>
    </row>
    <row r="29" spans="2:24" s="5" customFormat="1" ht="29.25" customHeight="1">
      <c r="B29" s="194" t="s">
        <v>133</v>
      </c>
      <c r="C29" s="146">
        <v>2200</v>
      </c>
      <c r="D29" s="249">
        <f t="shared" si="0"/>
        <v>0</v>
      </c>
      <c r="E29" s="250">
        <f t="shared" si="4"/>
        <v>-20500</v>
      </c>
      <c r="F29" s="252">
        <f>F47</f>
        <v>0</v>
      </c>
      <c r="G29" s="252">
        <f aca="true" t="shared" si="8" ref="G29:R29">G47</f>
        <v>0</v>
      </c>
      <c r="H29" s="252">
        <f t="shared" si="8"/>
        <v>-20500</v>
      </c>
      <c r="I29" s="252">
        <f t="shared" si="8"/>
        <v>-20500</v>
      </c>
      <c r="J29" s="252">
        <f t="shared" si="8"/>
        <v>0</v>
      </c>
      <c r="K29" s="252">
        <f t="shared" si="8"/>
        <v>0</v>
      </c>
      <c r="L29" s="252">
        <f t="shared" si="8"/>
        <v>0</v>
      </c>
      <c r="M29" s="252">
        <f t="shared" si="8"/>
        <v>0</v>
      </c>
      <c r="N29" s="252">
        <f t="shared" si="8"/>
        <v>0</v>
      </c>
      <c r="O29" s="252">
        <f t="shared" si="8"/>
        <v>0</v>
      </c>
      <c r="P29" s="250">
        <f t="shared" si="2"/>
        <v>20500</v>
      </c>
      <c r="Q29" s="252">
        <f t="shared" si="8"/>
        <v>0</v>
      </c>
      <c r="R29" s="252">
        <f t="shared" si="8"/>
        <v>20500</v>
      </c>
      <c r="S29" s="252"/>
      <c r="T29" s="256"/>
      <c r="U29" s="253"/>
      <c r="V29" s="253">
        <v>0</v>
      </c>
      <c r="W29" s="254">
        <v>0</v>
      </c>
      <c r="X29" s="35">
        <v>1131</v>
      </c>
    </row>
    <row r="30" spans="2:24" s="32" customFormat="1" ht="33" customHeight="1">
      <c r="B30" s="127" t="s">
        <v>143</v>
      </c>
      <c r="C30" s="134">
        <v>2210</v>
      </c>
      <c r="D30" s="249">
        <f t="shared" si="0"/>
        <v>0</v>
      </c>
      <c r="E30" s="250">
        <f t="shared" si="4"/>
        <v>0</v>
      </c>
      <c r="F30" s="252">
        <v>0</v>
      </c>
      <c r="G30" s="252">
        <v>0</v>
      </c>
      <c r="H30" s="252">
        <v>0</v>
      </c>
      <c r="I30" s="250">
        <f t="shared" si="5"/>
        <v>0</v>
      </c>
      <c r="J30" s="252">
        <v>0</v>
      </c>
      <c r="K30" s="252">
        <v>0</v>
      </c>
      <c r="L30" s="252"/>
      <c r="M30" s="252"/>
      <c r="N30" s="252"/>
      <c r="O30" s="252"/>
      <c r="P30" s="250">
        <f t="shared" si="2"/>
        <v>0</v>
      </c>
      <c r="Q30" s="252">
        <v>0</v>
      </c>
      <c r="R30" s="252">
        <v>0</v>
      </c>
      <c r="S30" s="252"/>
      <c r="T30" s="256"/>
      <c r="U30" s="253"/>
      <c r="V30" s="253">
        <v>0</v>
      </c>
      <c r="W30" s="254">
        <v>0</v>
      </c>
      <c r="X30" s="35">
        <v>1132</v>
      </c>
    </row>
    <row r="31" spans="2:24" s="5" customFormat="1" ht="30.75" customHeight="1">
      <c r="B31" s="127" t="s">
        <v>85</v>
      </c>
      <c r="C31" s="134">
        <v>2220</v>
      </c>
      <c r="D31" s="249">
        <f t="shared" si="0"/>
        <v>0</v>
      </c>
      <c r="E31" s="250">
        <f t="shared" si="4"/>
        <v>0</v>
      </c>
      <c r="F31" s="252">
        <v>0</v>
      </c>
      <c r="G31" s="252">
        <v>0</v>
      </c>
      <c r="H31" s="252">
        <v>0</v>
      </c>
      <c r="I31" s="250">
        <f t="shared" si="5"/>
        <v>0</v>
      </c>
      <c r="J31" s="252">
        <v>0</v>
      </c>
      <c r="K31" s="252">
        <v>0</v>
      </c>
      <c r="L31" s="252"/>
      <c r="M31" s="252"/>
      <c r="N31" s="252">
        <v>70000</v>
      </c>
      <c r="O31" s="252"/>
      <c r="P31" s="250">
        <f t="shared" si="2"/>
        <v>0</v>
      </c>
      <c r="Q31" s="252">
        <v>0</v>
      </c>
      <c r="R31" s="252">
        <v>0</v>
      </c>
      <c r="S31" s="252"/>
      <c r="T31" s="256"/>
      <c r="U31" s="253"/>
      <c r="V31" s="253">
        <v>0</v>
      </c>
      <c r="W31" s="254">
        <v>0</v>
      </c>
      <c r="X31" s="35">
        <v>1133</v>
      </c>
    </row>
    <row r="32" spans="2:24" s="5" customFormat="1" ht="29.25" customHeight="1">
      <c r="B32" s="127" t="s">
        <v>40</v>
      </c>
      <c r="C32" s="134">
        <v>2230</v>
      </c>
      <c r="D32" s="249">
        <f t="shared" si="0"/>
        <v>0</v>
      </c>
      <c r="E32" s="250">
        <f t="shared" si="4"/>
        <v>0</v>
      </c>
      <c r="F32" s="252">
        <v>0</v>
      </c>
      <c r="G32" s="252">
        <v>0</v>
      </c>
      <c r="H32" s="252">
        <v>0</v>
      </c>
      <c r="I32" s="250">
        <f t="shared" si="5"/>
        <v>0</v>
      </c>
      <c r="J32" s="252">
        <v>0</v>
      </c>
      <c r="K32" s="252">
        <v>0</v>
      </c>
      <c r="L32" s="252"/>
      <c r="M32" s="252"/>
      <c r="N32" s="252"/>
      <c r="O32" s="252"/>
      <c r="P32" s="250">
        <f t="shared" si="2"/>
        <v>0</v>
      </c>
      <c r="Q32" s="252"/>
      <c r="R32" s="252">
        <v>0</v>
      </c>
      <c r="S32" s="252"/>
      <c r="T32" s="256"/>
      <c r="U32" s="253"/>
      <c r="V32" s="253">
        <v>0</v>
      </c>
      <c r="W32" s="254">
        <v>0</v>
      </c>
      <c r="X32" s="35">
        <v>1134</v>
      </c>
    </row>
    <row r="33" spans="2:24" s="5" customFormat="1" ht="33" customHeight="1" thickBot="1">
      <c r="B33" s="127" t="s">
        <v>126</v>
      </c>
      <c r="C33" s="134">
        <v>2240</v>
      </c>
      <c r="D33" s="249">
        <f t="shared" si="0"/>
        <v>0</v>
      </c>
      <c r="E33" s="250">
        <f t="shared" si="4"/>
        <v>0</v>
      </c>
      <c r="F33" s="252">
        <v>0</v>
      </c>
      <c r="G33" s="252">
        <v>0</v>
      </c>
      <c r="H33" s="252">
        <v>0</v>
      </c>
      <c r="I33" s="250">
        <f t="shared" si="5"/>
        <v>0</v>
      </c>
      <c r="J33" s="252">
        <v>0</v>
      </c>
      <c r="K33" s="252">
        <v>0</v>
      </c>
      <c r="L33" s="252"/>
      <c r="M33" s="252"/>
      <c r="N33" s="252">
        <v>1000</v>
      </c>
      <c r="O33" s="252"/>
      <c r="P33" s="250">
        <f t="shared" si="2"/>
        <v>0</v>
      </c>
      <c r="Q33" s="252">
        <v>0</v>
      </c>
      <c r="R33" s="252">
        <v>0</v>
      </c>
      <c r="S33" s="252"/>
      <c r="T33" s="256"/>
      <c r="U33" s="253"/>
      <c r="V33" s="253">
        <v>0</v>
      </c>
      <c r="W33" s="254">
        <v>0</v>
      </c>
      <c r="X33" s="35">
        <v>1135</v>
      </c>
    </row>
    <row r="34" spans="2:24" s="5" customFormat="1" ht="30" customHeight="1" hidden="1">
      <c r="B34" s="127" t="s">
        <v>148</v>
      </c>
      <c r="C34" s="126">
        <v>1136</v>
      </c>
      <c r="D34" s="249">
        <f t="shared" si="0"/>
        <v>0</v>
      </c>
      <c r="E34" s="250">
        <f t="shared" si="4"/>
        <v>0</v>
      </c>
      <c r="F34" s="252">
        <v>0</v>
      </c>
      <c r="G34" s="252">
        <v>0</v>
      </c>
      <c r="H34" s="252">
        <v>0</v>
      </c>
      <c r="I34" s="250">
        <f t="shared" si="5"/>
        <v>0</v>
      </c>
      <c r="J34" s="252">
        <v>0</v>
      </c>
      <c r="K34" s="252">
        <v>0</v>
      </c>
      <c r="L34" s="252"/>
      <c r="M34" s="252"/>
      <c r="N34" s="252"/>
      <c r="O34" s="252"/>
      <c r="P34" s="250">
        <f t="shared" si="2"/>
        <v>0</v>
      </c>
      <c r="Q34" s="252">
        <v>0</v>
      </c>
      <c r="R34" s="252">
        <v>0</v>
      </c>
      <c r="S34" s="252"/>
      <c r="T34" s="256"/>
      <c r="U34" s="253"/>
      <c r="V34" s="253">
        <v>0</v>
      </c>
      <c r="W34" s="254">
        <v>0</v>
      </c>
      <c r="X34" s="35">
        <v>1136</v>
      </c>
    </row>
    <row r="35" spans="2:24" s="5" customFormat="1" ht="57.75" customHeight="1" hidden="1" thickBot="1">
      <c r="B35" s="196" t="s">
        <v>149</v>
      </c>
      <c r="C35" s="197">
        <v>1137</v>
      </c>
      <c r="D35" s="257">
        <f t="shared" si="0"/>
        <v>0</v>
      </c>
      <c r="E35" s="258">
        <f t="shared" si="4"/>
        <v>0</v>
      </c>
      <c r="F35" s="259">
        <v>0</v>
      </c>
      <c r="G35" s="259">
        <v>0</v>
      </c>
      <c r="H35" s="259">
        <v>0</v>
      </c>
      <c r="I35" s="250">
        <f t="shared" si="5"/>
        <v>0</v>
      </c>
      <c r="J35" s="259">
        <v>0</v>
      </c>
      <c r="K35" s="259">
        <v>0</v>
      </c>
      <c r="L35" s="259">
        <v>5000</v>
      </c>
      <c r="M35" s="259"/>
      <c r="N35" s="259"/>
      <c r="O35" s="259"/>
      <c r="P35" s="258">
        <f t="shared" si="2"/>
        <v>0</v>
      </c>
      <c r="Q35" s="259"/>
      <c r="R35" s="259">
        <v>0</v>
      </c>
      <c r="S35" s="259"/>
      <c r="T35" s="260"/>
      <c r="U35" s="261"/>
      <c r="V35" s="261">
        <v>0</v>
      </c>
      <c r="W35" s="262">
        <v>0</v>
      </c>
      <c r="X35" s="38">
        <v>1137</v>
      </c>
    </row>
    <row r="36" spans="2:24" s="19" customFormat="1" ht="27" customHeight="1" thickBot="1">
      <c r="B36" s="118">
        <v>1</v>
      </c>
      <c r="C36" s="119">
        <v>2</v>
      </c>
      <c r="D36" s="288">
        <v>3</v>
      </c>
      <c r="E36" s="289">
        <v>4</v>
      </c>
      <c r="F36" s="289">
        <v>5</v>
      </c>
      <c r="G36" s="289">
        <v>6</v>
      </c>
      <c r="H36" s="289">
        <v>7</v>
      </c>
      <c r="I36" s="289">
        <v>6</v>
      </c>
      <c r="J36" s="289">
        <v>7</v>
      </c>
      <c r="K36" s="289">
        <v>8</v>
      </c>
      <c r="L36" s="289"/>
      <c r="M36" s="289"/>
      <c r="N36" s="289"/>
      <c r="O36" s="289"/>
      <c r="P36" s="289">
        <v>9</v>
      </c>
      <c r="Q36" s="289">
        <v>10</v>
      </c>
      <c r="R36" s="289">
        <v>11</v>
      </c>
      <c r="S36" s="289">
        <v>13</v>
      </c>
      <c r="T36" s="290"/>
      <c r="U36" s="290"/>
      <c r="V36" s="290">
        <v>12</v>
      </c>
      <c r="W36" s="291">
        <v>13</v>
      </c>
      <c r="X36" s="45"/>
    </row>
    <row r="37" spans="2:24" s="5" customFormat="1" ht="26.25" customHeight="1" hidden="1">
      <c r="B37" s="198" t="s">
        <v>150</v>
      </c>
      <c r="C37" s="125">
        <v>1138</v>
      </c>
      <c r="D37" s="249">
        <f aca="true" t="shared" si="9" ref="D37:D50">E37+P37</f>
        <v>0</v>
      </c>
      <c r="E37" s="250">
        <f aca="true" t="shared" si="10" ref="E37:E50">F37+G37+H37+J37+K37</f>
        <v>0</v>
      </c>
      <c r="F37" s="250">
        <v>0</v>
      </c>
      <c r="G37" s="250">
        <v>0</v>
      </c>
      <c r="H37" s="250">
        <v>0</v>
      </c>
      <c r="I37" s="250">
        <f>SUM(G37:H37)</f>
        <v>0</v>
      </c>
      <c r="J37" s="250">
        <v>0</v>
      </c>
      <c r="K37" s="250">
        <v>0</v>
      </c>
      <c r="L37" s="250"/>
      <c r="M37" s="250"/>
      <c r="N37" s="250"/>
      <c r="O37" s="250"/>
      <c r="P37" s="250">
        <f aca="true" t="shared" si="11" ref="P37:P50">Q37+R37+V37+W37</f>
        <v>0</v>
      </c>
      <c r="Q37" s="250">
        <v>0</v>
      </c>
      <c r="R37" s="250">
        <v>0</v>
      </c>
      <c r="S37" s="250"/>
      <c r="T37" s="263"/>
      <c r="U37" s="249"/>
      <c r="V37" s="249">
        <v>0</v>
      </c>
      <c r="W37" s="264">
        <v>0</v>
      </c>
      <c r="X37" s="47">
        <v>1138</v>
      </c>
    </row>
    <row r="38" spans="2:24" s="5" customFormat="1" ht="26.25" customHeight="1" hidden="1">
      <c r="B38" s="127" t="s">
        <v>151</v>
      </c>
      <c r="C38" s="126">
        <v>1139</v>
      </c>
      <c r="D38" s="249">
        <f t="shared" si="9"/>
        <v>0</v>
      </c>
      <c r="E38" s="250">
        <f t="shared" si="10"/>
        <v>0</v>
      </c>
      <c r="F38" s="252">
        <v>0</v>
      </c>
      <c r="G38" s="252">
        <v>0</v>
      </c>
      <c r="H38" s="252">
        <v>0</v>
      </c>
      <c r="I38" s="250">
        <f>SUM(G38:H38)</f>
        <v>0</v>
      </c>
      <c r="J38" s="252">
        <v>0</v>
      </c>
      <c r="K38" s="252">
        <v>0</v>
      </c>
      <c r="L38" s="252">
        <v>13000</v>
      </c>
      <c r="M38" s="252"/>
      <c r="N38" s="252">
        <v>10000</v>
      </c>
      <c r="O38" s="252"/>
      <c r="P38" s="250">
        <f t="shared" si="11"/>
        <v>0</v>
      </c>
      <c r="Q38" s="252">
        <v>0</v>
      </c>
      <c r="R38" s="252">
        <v>0</v>
      </c>
      <c r="S38" s="252"/>
      <c r="T38" s="256"/>
      <c r="U38" s="253"/>
      <c r="V38" s="253">
        <v>0</v>
      </c>
      <c r="W38" s="254">
        <v>0</v>
      </c>
      <c r="X38" s="35">
        <v>1139</v>
      </c>
    </row>
    <row r="39" spans="2:24" s="6" customFormat="1" ht="24.75" customHeight="1">
      <c r="B39" s="131" t="s">
        <v>7</v>
      </c>
      <c r="C39" s="132">
        <v>2250</v>
      </c>
      <c r="D39" s="249">
        <f t="shared" si="9"/>
        <v>0</v>
      </c>
      <c r="E39" s="250">
        <f t="shared" si="10"/>
        <v>0</v>
      </c>
      <c r="F39" s="252">
        <v>0</v>
      </c>
      <c r="G39" s="252">
        <v>0</v>
      </c>
      <c r="H39" s="252">
        <v>0</v>
      </c>
      <c r="I39" s="250">
        <f>SUM(G39:H39)</f>
        <v>0</v>
      </c>
      <c r="J39" s="252">
        <v>0</v>
      </c>
      <c r="K39" s="252">
        <v>0</v>
      </c>
      <c r="L39" s="252"/>
      <c r="M39" s="252"/>
      <c r="N39" s="252"/>
      <c r="O39" s="252"/>
      <c r="P39" s="250">
        <f t="shared" si="11"/>
        <v>0</v>
      </c>
      <c r="Q39" s="252">
        <v>0</v>
      </c>
      <c r="R39" s="252">
        <v>0</v>
      </c>
      <c r="S39" s="252"/>
      <c r="T39" s="256"/>
      <c r="U39" s="253"/>
      <c r="V39" s="253">
        <v>0</v>
      </c>
      <c r="W39" s="254">
        <v>0</v>
      </c>
      <c r="X39" s="37">
        <v>1140</v>
      </c>
    </row>
    <row r="40" spans="2:24" s="6" customFormat="1" ht="71.25" customHeight="1">
      <c r="B40" s="131" t="s">
        <v>134</v>
      </c>
      <c r="C40" s="132">
        <v>2260</v>
      </c>
      <c r="D40" s="249">
        <f t="shared" si="9"/>
        <v>0</v>
      </c>
      <c r="E40" s="250">
        <f t="shared" si="10"/>
        <v>0</v>
      </c>
      <c r="F40" s="252">
        <v>0</v>
      </c>
      <c r="G40" s="252">
        <v>0</v>
      </c>
      <c r="H40" s="252">
        <v>0</v>
      </c>
      <c r="I40" s="250">
        <f>SUM(G40:H40)</f>
        <v>0</v>
      </c>
      <c r="J40" s="252">
        <v>0</v>
      </c>
      <c r="K40" s="252">
        <v>0</v>
      </c>
      <c r="L40" s="252"/>
      <c r="M40" s="252"/>
      <c r="N40" s="252"/>
      <c r="O40" s="252"/>
      <c r="P40" s="250">
        <f t="shared" si="11"/>
        <v>0</v>
      </c>
      <c r="Q40" s="252">
        <v>0</v>
      </c>
      <c r="R40" s="252">
        <v>0</v>
      </c>
      <c r="S40" s="252"/>
      <c r="T40" s="256"/>
      <c r="U40" s="253"/>
      <c r="V40" s="253">
        <v>0</v>
      </c>
      <c r="W40" s="254">
        <v>0</v>
      </c>
      <c r="X40" s="37">
        <v>1150</v>
      </c>
    </row>
    <row r="41" spans="2:24" s="7" customFormat="1" ht="44.25" customHeight="1">
      <c r="B41" s="131" t="s">
        <v>8</v>
      </c>
      <c r="C41" s="132">
        <v>2270</v>
      </c>
      <c r="D41" s="249">
        <f t="shared" si="9"/>
        <v>0</v>
      </c>
      <c r="E41" s="250">
        <f t="shared" si="10"/>
        <v>0</v>
      </c>
      <c r="F41" s="252">
        <f aca="true" t="shared" si="12" ref="F41:K41">F42+F43+F44+F45+F46</f>
        <v>0</v>
      </c>
      <c r="G41" s="252">
        <f t="shared" si="12"/>
        <v>0</v>
      </c>
      <c r="H41" s="252">
        <f t="shared" si="12"/>
        <v>0</v>
      </c>
      <c r="I41" s="252">
        <f t="shared" si="12"/>
        <v>0</v>
      </c>
      <c r="J41" s="252">
        <f t="shared" si="12"/>
        <v>0</v>
      </c>
      <c r="K41" s="252">
        <f t="shared" si="12"/>
        <v>0</v>
      </c>
      <c r="L41" s="252" t="e">
        <f>SUM(L42,L43,L44,L45,#REF!,L46)</f>
        <v>#REF!</v>
      </c>
      <c r="M41" s="252" t="e">
        <f>SUM(M42,M43,M44,M45,#REF!,M46)</f>
        <v>#REF!</v>
      </c>
      <c r="N41" s="252" t="e">
        <f>SUM(N42,N43,N44,N45,#REF!,N46)</f>
        <v>#REF!</v>
      </c>
      <c r="O41" s="252" t="e">
        <f>SUM(O42,O43,O44,O45,#REF!,O46)</f>
        <v>#REF!</v>
      </c>
      <c r="P41" s="250">
        <f t="shared" si="11"/>
        <v>0</v>
      </c>
      <c r="Q41" s="252">
        <f aca="true" t="shared" si="13" ref="Q41:W41">Q42+Q43+Q44+Q45+Q46</f>
        <v>0</v>
      </c>
      <c r="R41" s="252">
        <f t="shared" si="13"/>
        <v>0</v>
      </c>
      <c r="S41" s="252">
        <f t="shared" si="13"/>
        <v>0</v>
      </c>
      <c r="T41" s="252">
        <f t="shared" si="13"/>
        <v>0</v>
      </c>
      <c r="U41" s="252">
        <f t="shared" si="13"/>
        <v>0</v>
      </c>
      <c r="V41" s="252">
        <f t="shared" si="13"/>
        <v>0</v>
      </c>
      <c r="W41" s="252">
        <f t="shared" si="13"/>
        <v>0</v>
      </c>
      <c r="X41" s="37">
        <v>1160</v>
      </c>
    </row>
    <row r="42" spans="2:24" s="32" customFormat="1" ht="26.25" customHeight="1">
      <c r="B42" s="127" t="s">
        <v>9</v>
      </c>
      <c r="C42" s="134">
        <v>2271</v>
      </c>
      <c r="D42" s="249">
        <f t="shared" si="9"/>
        <v>0</v>
      </c>
      <c r="E42" s="250">
        <f t="shared" si="10"/>
        <v>0</v>
      </c>
      <c r="F42" s="252">
        <v>0</v>
      </c>
      <c r="G42" s="252">
        <v>0</v>
      </c>
      <c r="H42" s="252">
        <v>0</v>
      </c>
      <c r="I42" s="250">
        <f aca="true" t="shared" si="14" ref="I42:I50">SUM(G42:H42)</f>
        <v>0</v>
      </c>
      <c r="J42" s="252">
        <v>0</v>
      </c>
      <c r="K42" s="252">
        <v>0</v>
      </c>
      <c r="L42" s="252">
        <v>89287</v>
      </c>
      <c r="M42" s="252"/>
      <c r="N42" s="252"/>
      <c r="O42" s="252"/>
      <c r="P42" s="250">
        <f t="shared" si="11"/>
        <v>0</v>
      </c>
      <c r="Q42" s="252">
        <v>0</v>
      </c>
      <c r="R42" s="252">
        <v>0</v>
      </c>
      <c r="S42" s="252"/>
      <c r="T42" s="256"/>
      <c r="U42" s="253"/>
      <c r="V42" s="253">
        <v>0</v>
      </c>
      <c r="W42" s="254">
        <v>0</v>
      </c>
      <c r="X42" s="35">
        <v>1161</v>
      </c>
    </row>
    <row r="43" spans="2:24" s="32" customFormat="1" ht="29.25" customHeight="1">
      <c r="B43" s="127" t="s">
        <v>163</v>
      </c>
      <c r="C43" s="134">
        <v>2272</v>
      </c>
      <c r="D43" s="249">
        <f t="shared" si="9"/>
        <v>0</v>
      </c>
      <c r="E43" s="250">
        <f t="shared" si="10"/>
        <v>0</v>
      </c>
      <c r="F43" s="252">
        <v>0</v>
      </c>
      <c r="G43" s="252">
        <v>0</v>
      </c>
      <c r="H43" s="252">
        <v>0</v>
      </c>
      <c r="I43" s="250">
        <f t="shared" si="14"/>
        <v>0</v>
      </c>
      <c r="J43" s="252">
        <v>0</v>
      </c>
      <c r="K43" s="252">
        <v>0</v>
      </c>
      <c r="L43" s="252">
        <v>16619</v>
      </c>
      <c r="M43" s="252"/>
      <c r="N43" s="252"/>
      <c r="O43" s="252"/>
      <c r="P43" s="250">
        <f t="shared" si="11"/>
        <v>0</v>
      </c>
      <c r="Q43" s="252">
        <v>0</v>
      </c>
      <c r="R43" s="252">
        <v>0</v>
      </c>
      <c r="S43" s="252"/>
      <c r="T43" s="256"/>
      <c r="U43" s="253"/>
      <c r="V43" s="253">
        <v>0</v>
      </c>
      <c r="W43" s="254">
        <v>0</v>
      </c>
      <c r="X43" s="35">
        <v>1162</v>
      </c>
    </row>
    <row r="44" spans="2:24" s="5" customFormat="1" ht="26.25" customHeight="1">
      <c r="B44" s="127" t="s">
        <v>84</v>
      </c>
      <c r="C44" s="134">
        <v>2273</v>
      </c>
      <c r="D44" s="249">
        <f t="shared" si="9"/>
        <v>0</v>
      </c>
      <c r="E44" s="250">
        <f t="shared" si="10"/>
        <v>0</v>
      </c>
      <c r="F44" s="252">
        <v>0</v>
      </c>
      <c r="G44" s="252">
        <v>0</v>
      </c>
      <c r="H44" s="252">
        <v>0</v>
      </c>
      <c r="I44" s="250">
        <f t="shared" si="14"/>
        <v>0</v>
      </c>
      <c r="J44" s="252">
        <v>0</v>
      </c>
      <c r="K44" s="252">
        <v>0</v>
      </c>
      <c r="L44" s="252">
        <v>80098</v>
      </c>
      <c r="M44" s="252"/>
      <c r="N44" s="252"/>
      <c r="O44" s="252"/>
      <c r="P44" s="250">
        <f t="shared" si="11"/>
        <v>0</v>
      </c>
      <c r="Q44" s="252">
        <v>0</v>
      </c>
      <c r="R44" s="252">
        <v>0</v>
      </c>
      <c r="S44" s="252"/>
      <c r="T44" s="256"/>
      <c r="U44" s="253"/>
      <c r="V44" s="253">
        <v>0</v>
      </c>
      <c r="W44" s="254">
        <v>0</v>
      </c>
      <c r="X44" s="35">
        <v>1163</v>
      </c>
    </row>
    <row r="45" spans="2:24" s="5" customFormat="1" ht="26.25" customHeight="1">
      <c r="B45" s="127" t="s">
        <v>79</v>
      </c>
      <c r="C45" s="134">
        <v>2274</v>
      </c>
      <c r="D45" s="249">
        <f t="shared" si="9"/>
        <v>0</v>
      </c>
      <c r="E45" s="250">
        <f t="shared" si="10"/>
        <v>0</v>
      </c>
      <c r="F45" s="252">
        <v>0</v>
      </c>
      <c r="G45" s="252">
        <v>0</v>
      </c>
      <c r="H45" s="252">
        <v>0</v>
      </c>
      <c r="I45" s="250">
        <f t="shared" si="14"/>
        <v>0</v>
      </c>
      <c r="J45" s="252">
        <v>0</v>
      </c>
      <c r="K45" s="252">
        <v>0</v>
      </c>
      <c r="L45" s="252">
        <v>3500</v>
      </c>
      <c r="M45" s="252"/>
      <c r="N45" s="252"/>
      <c r="O45" s="252"/>
      <c r="P45" s="250">
        <f t="shared" si="11"/>
        <v>0</v>
      </c>
      <c r="Q45" s="252">
        <v>0</v>
      </c>
      <c r="R45" s="252">
        <v>0</v>
      </c>
      <c r="S45" s="252"/>
      <c r="T45" s="256"/>
      <c r="U45" s="253"/>
      <c r="V45" s="253">
        <v>0</v>
      </c>
      <c r="W45" s="254">
        <v>0</v>
      </c>
      <c r="X45" s="35">
        <v>1164</v>
      </c>
    </row>
    <row r="46" spans="2:24" s="5" customFormat="1" ht="26.25" customHeight="1">
      <c r="B46" s="127" t="s">
        <v>10</v>
      </c>
      <c r="C46" s="134">
        <v>2275</v>
      </c>
      <c r="D46" s="249">
        <f t="shared" si="9"/>
        <v>0</v>
      </c>
      <c r="E46" s="250">
        <f t="shared" si="10"/>
        <v>0</v>
      </c>
      <c r="F46" s="252">
        <v>0</v>
      </c>
      <c r="G46" s="252">
        <v>0</v>
      </c>
      <c r="H46" s="252">
        <v>0</v>
      </c>
      <c r="I46" s="250">
        <f t="shared" si="14"/>
        <v>0</v>
      </c>
      <c r="J46" s="252">
        <v>0</v>
      </c>
      <c r="K46" s="252">
        <v>0</v>
      </c>
      <c r="L46" s="252"/>
      <c r="M46" s="252"/>
      <c r="N46" s="252"/>
      <c r="O46" s="252"/>
      <c r="P46" s="250">
        <f t="shared" si="11"/>
        <v>0</v>
      </c>
      <c r="Q46" s="252">
        <v>0</v>
      </c>
      <c r="R46" s="252">
        <v>0</v>
      </c>
      <c r="S46" s="252"/>
      <c r="T46" s="256"/>
      <c r="U46" s="253"/>
      <c r="V46" s="253">
        <v>0</v>
      </c>
      <c r="W46" s="254">
        <v>0</v>
      </c>
      <c r="X46" s="35">
        <v>1166</v>
      </c>
    </row>
    <row r="47" spans="2:24" s="6" customFormat="1" ht="55.5" customHeight="1">
      <c r="B47" s="208" t="s">
        <v>160</v>
      </c>
      <c r="C47" s="199">
        <v>2280</v>
      </c>
      <c r="D47" s="249">
        <f t="shared" si="9"/>
        <v>0</v>
      </c>
      <c r="E47" s="250">
        <f t="shared" si="10"/>
        <v>-20500</v>
      </c>
      <c r="F47" s="250">
        <f>F48+F49</f>
        <v>0</v>
      </c>
      <c r="G47" s="250">
        <f>G48+G49</f>
        <v>0</v>
      </c>
      <c r="H47" s="250">
        <f>H48+H49</f>
        <v>-20500</v>
      </c>
      <c r="I47" s="250">
        <f t="shared" si="14"/>
        <v>-20500</v>
      </c>
      <c r="J47" s="250">
        <f>J48+J49</f>
        <v>0</v>
      </c>
      <c r="K47" s="250">
        <f>K48+K49</f>
        <v>0</v>
      </c>
      <c r="L47" s="250"/>
      <c r="M47" s="250"/>
      <c r="N47" s="250"/>
      <c r="O47" s="250"/>
      <c r="P47" s="250">
        <f t="shared" si="11"/>
        <v>20500</v>
      </c>
      <c r="Q47" s="250">
        <f aca="true" t="shared" si="15" ref="Q47:W47">Q48+Q49</f>
        <v>0</v>
      </c>
      <c r="R47" s="250">
        <f t="shared" si="15"/>
        <v>20500</v>
      </c>
      <c r="S47" s="250" t="e">
        <f t="shared" si="15"/>
        <v>#REF!</v>
      </c>
      <c r="T47" s="250" t="e">
        <f t="shared" si="15"/>
        <v>#REF!</v>
      </c>
      <c r="U47" s="250" t="e">
        <f t="shared" si="15"/>
        <v>#REF!</v>
      </c>
      <c r="V47" s="250">
        <f t="shared" si="15"/>
        <v>0</v>
      </c>
      <c r="W47" s="251">
        <f t="shared" si="15"/>
        <v>0</v>
      </c>
      <c r="X47" s="46">
        <v>1170</v>
      </c>
    </row>
    <row r="48" spans="2:24" s="6" customFormat="1" ht="62.25" customHeight="1">
      <c r="B48" s="135" t="s">
        <v>66</v>
      </c>
      <c r="C48" s="199">
        <v>2281</v>
      </c>
      <c r="D48" s="249">
        <f t="shared" si="9"/>
        <v>0</v>
      </c>
      <c r="E48" s="250">
        <f t="shared" si="10"/>
        <v>0</v>
      </c>
      <c r="F48" s="250">
        <v>0</v>
      </c>
      <c r="G48" s="250">
        <v>0</v>
      </c>
      <c r="H48" s="250">
        <v>0</v>
      </c>
      <c r="I48" s="250">
        <f t="shared" si="14"/>
        <v>0</v>
      </c>
      <c r="J48" s="250">
        <v>0</v>
      </c>
      <c r="K48" s="250">
        <v>0</v>
      </c>
      <c r="L48" s="250"/>
      <c r="M48" s="250"/>
      <c r="N48" s="250"/>
      <c r="O48" s="250"/>
      <c r="P48" s="250">
        <f t="shared" si="11"/>
        <v>0</v>
      </c>
      <c r="Q48" s="250">
        <v>0</v>
      </c>
      <c r="R48" s="250">
        <v>0</v>
      </c>
      <c r="S48" s="250"/>
      <c r="T48" s="263"/>
      <c r="U48" s="249"/>
      <c r="V48" s="249">
        <v>0</v>
      </c>
      <c r="W48" s="264">
        <v>0</v>
      </c>
      <c r="X48" s="46"/>
    </row>
    <row r="49" spans="2:24" s="88" customFormat="1" ht="51" customHeight="1">
      <c r="B49" s="225" t="s">
        <v>67</v>
      </c>
      <c r="C49" s="226">
        <v>2282</v>
      </c>
      <c r="D49" s="265">
        <f t="shared" si="9"/>
        <v>0</v>
      </c>
      <c r="E49" s="266">
        <f t="shared" si="10"/>
        <v>-20500</v>
      </c>
      <c r="F49" s="266">
        <f>'зміни показ.2015'!E23</f>
        <v>0</v>
      </c>
      <c r="G49" s="266">
        <f>'зміни показ.2015'!F23</f>
        <v>0</v>
      </c>
      <c r="H49" s="266">
        <f>'зміни показ.2015'!G23</f>
        <v>-20500</v>
      </c>
      <c r="I49" s="266">
        <f>'зміни показ.2015'!F23+'зміни показ.2015'!G23</f>
        <v>-20500</v>
      </c>
      <c r="J49" s="266">
        <f>'зміни показ.2015'!H23</f>
        <v>0</v>
      </c>
      <c r="K49" s="266">
        <f>'зміни показ.2015'!I23</f>
        <v>0</v>
      </c>
      <c r="L49" s="266"/>
      <c r="M49" s="266"/>
      <c r="N49" s="266"/>
      <c r="O49" s="266"/>
      <c r="P49" s="266">
        <f t="shared" si="11"/>
        <v>20500</v>
      </c>
      <c r="Q49" s="266">
        <f>'зміни показ.2015'!O23</f>
        <v>0</v>
      </c>
      <c r="R49" s="266">
        <f>'зміни показ.2015'!P23</f>
        <v>20500</v>
      </c>
      <c r="S49" s="266" t="e">
        <f>#REF!</f>
        <v>#REF!</v>
      </c>
      <c r="T49" s="266" t="e">
        <f>#REF!</f>
        <v>#REF!</v>
      </c>
      <c r="U49" s="266" t="e">
        <f>#REF!</f>
        <v>#REF!</v>
      </c>
      <c r="V49" s="266">
        <v>0</v>
      </c>
      <c r="W49" s="267">
        <v>0</v>
      </c>
      <c r="X49" s="89"/>
    </row>
    <row r="50" spans="2:24" s="7" customFormat="1" ht="36" customHeight="1">
      <c r="B50" s="136" t="s">
        <v>167</v>
      </c>
      <c r="C50" s="129">
        <v>2400</v>
      </c>
      <c r="D50" s="249">
        <f t="shared" si="9"/>
        <v>0</v>
      </c>
      <c r="E50" s="250">
        <f t="shared" si="10"/>
        <v>0</v>
      </c>
      <c r="F50" s="252">
        <v>0</v>
      </c>
      <c r="G50" s="252">
        <v>0</v>
      </c>
      <c r="H50" s="252">
        <v>0</v>
      </c>
      <c r="I50" s="250">
        <f t="shared" si="14"/>
        <v>0</v>
      </c>
      <c r="J50" s="252">
        <v>0</v>
      </c>
      <c r="K50" s="252">
        <v>0</v>
      </c>
      <c r="L50" s="252">
        <v>0</v>
      </c>
      <c r="M50" s="252">
        <v>0</v>
      </c>
      <c r="N50" s="252">
        <v>0</v>
      </c>
      <c r="O50" s="252" t="e">
        <f>SUM(P50,#REF!,#REF!)</f>
        <v>#REF!</v>
      </c>
      <c r="P50" s="250">
        <f t="shared" si="11"/>
        <v>0</v>
      </c>
      <c r="Q50" s="252">
        <v>0</v>
      </c>
      <c r="R50" s="252">
        <v>0</v>
      </c>
      <c r="S50" s="252">
        <v>0</v>
      </c>
      <c r="T50" s="256"/>
      <c r="U50" s="253">
        <f>SUM(-T50,D50)</f>
        <v>0</v>
      </c>
      <c r="V50" s="253">
        <v>0</v>
      </c>
      <c r="W50" s="254">
        <v>0</v>
      </c>
      <c r="X50" s="36">
        <v>1200</v>
      </c>
    </row>
    <row r="51" spans="2:24" s="7" customFormat="1" ht="36" customHeight="1">
      <c r="B51" s="191" t="s">
        <v>135</v>
      </c>
      <c r="C51" s="147">
        <v>2410</v>
      </c>
      <c r="D51" s="249"/>
      <c r="E51" s="250"/>
      <c r="F51" s="252"/>
      <c r="G51" s="252"/>
      <c r="H51" s="252"/>
      <c r="I51" s="250"/>
      <c r="J51" s="252"/>
      <c r="K51" s="252"/>
      <c r="L51" s="252"/>
      <c r="M51" s="252"/>
      <c r="N51" s="252"/>
      <c r="O51" s="252"/>
      <c r="P51" s="250"/>
      <c r="Q51" s="252"/>
      <c r="R51" s="252"/>
      <c r="S51" s="252"/>
      <c r="T51" s="256"/>
      <c r="U51" s="253"/>
      <c r="V51" s="253"/>
      <c r="W51" s="254"/>
      <c r="X51" s="36"/>
    </row>
    <row r="52" spans="2:24" s="7" customFormat="1" ht="36" customHeight="1">
      <c r="B52" s="191" t="s">
        <v>136</v>
      </c>
      <c r="C52" s="147">
        <v>2420</v>
      </c>
      <c r="D52" s="249"/>
      <c r="E52" s="250"/>
      <c r="F52" s="252"/>
      <c r="G52" s="252"/>
      <c r="H52" s="252"/>
      <c r="I52" s="250"/>
      <c r="J52" s="252"/>
      <c r="K52" s="252"/>
      <c r="L52" s="252"/>
      <c r="M52" s="252"/>
      <c r="N52" s="252"/>
      <c r="O52" s="252"/>
      <c r="P52" s="250"/>
      <c r="Q52" s="252"/>
      <c r="R52" s="252"/>
      <c r="S52" s="252"/>
      <c r="T52" s="256"/>
      <c r="U52" s="253"/>
      <c r="V52" s="253"/>
      <c r="W52" s="254"/>
      <c r="X52" s="36"/>
    </row>
    <row r="53" spans="2:24" s="8" customFormat="1" ht="26.25" customHeight="1">
      <c r="B53" s="136" t="s">
        <v>141</v>
      </c>
      <c r="C53" s="129">
        <v>2600</v>
      </c>
      <c r="D53" s="249">
        <f>E53+P53</f>
        <v>0</v>
      </c>
      <c r="E53" s="250">
        <f>F53+G53+H53+J53+K53</f>
        <v>0</v>
      </c>
      <c r="F53" s="252">
        <f>F54+F55+F56+F61</f>
        <v>0</v>
      </c>
      <c r="G53" s="252">
        <f>G54+G55+G56+G61</f>
        <v>0</v>
      </c>
      <c r="H53" s="252">
        <f>H54+H55+H56+H61</f>
        <v>0</v>
      </c>
      <c r="I53" s="250">
        <f>SUM(G53:H53)</f>
        <v>0</v>
      </c>
      <c r="J53" s="252">
        <f>J54+J55+J56+J61</f>
        <v>0</v>
      </c>
      <c r="K53" s="252">
        <f>K54+K55+K56+K61</f>
        <v>0</v>
      </c>
      <c r="L53" s="252">
        <f>SUM(L54,L55,L56,L58)</f>
        <v>0</v>
      </c>
      <c r="M53" s="252">
        <f>SUM(M54,M55,M56,M58)</f>
        <v>0</v>
      </c>
      <c r="N53" s="252">
        <f>SUM(N54,N55,N56,N58)</f>
        <v>0</v>
      </c>
      <c r="O53" s="252">
        <f>SUM(O54,O55,O56,O58)</f>
        <v>0</v>
      </c>
      <c r="P53" s="250">
        <f>Q53+R53+V53+W53</f>
        <v>0</v>
      </c>
      <c r="Q53" s="252">
        <f aca="true" t="shared" si="16" ref="Q53:W53">Q54+Q55+Q56+Q61</f>
        <v>0</v>
      </c>
      <c r="R53" s="252">
        <f t="shared" si="16"/>
        <v>0</v>
      </c>
      <c r="S53" s="252">
        <f t="shared" si="16"/>
        <v>0</v>
      </c>
      <c r="T53" s="252">
        <f t="shared" si="16"/>
        <v>0</v>
      </c>
      <c r="U53" s="252">
        <f t="shared" si="16"/>
        <v>0</v>
      </c>
      <c r="V53" s="252">
        <f t="shared" si="16"/>
        <v>0</v>
      </c>
      <c r="W53" s="255">
        <f t="shared" si="16"/>
        <v>0</v>
      </c>
      <c r="X53" s="36">
        <v>1300</v>
      </c>
    </row>
    <row r="54" spans="2:24" s="8" customFormat="1" ht="58.5" customHeight="1">
      <c r="B54" s="131" t="s">
        <v>11</v>
      </c>
      <c r="C54" s="132">
        <v>2610</v>
      </c>
      <c r="D54" s="249">
        <f>E54+P54</f>
        <v>0</v>
      </c>
      <c r="E54" s="250">
        <f>F54+G54+H54+J54+K54</f>
        <v>0</v>
      </c>
      <c r="F54" s="252">
        <v>0</v>
      </c>
      <c r="G54" s="252">
        <v>0</v>
      </c>
      <c r="H54" s="252">
        <v>0</v>
      </c>
      <c r="I54" s="250">
        <f>SUM(G54:H54)</f>
        <v>0</v>
      </c>
      <c r="J54" s="252">
        <v>0</v>
      </c>
      <c r="K54" s="252">
        <v>0</v>
      </c>
      <c r="L54" s="252"/>
      <c r="M54" s="252"/>
      <c r="N54" s="252"/>
      <c r="O54" s="252"/>
      <c r="P54" s="250">
        <f>Q54+R54+V54+W54</f>
        <v>0</v>
      </c>
      <c r="Q54" s="252">
        <v>0</v>
      </c>
      <c r="R54" s="252">
        <v>0</v>
      </c>
      <c r="S54" s="252">
        <v>0</v>
      </c>
      <c r="T54" s="268"/>
      <c r="U54" s="253">
        <f>SUM(-T54,D54)</f>
        <v>0</v>
      </c>
      <c r="V54" s="253">
        <v>0</v>
      </c>
      <c r="W54" s="254">
        <v>0</v>
      </c>
      <c r="X54" s="37">
        <v>1310</v>
      </c>
    </row>
    <row r="55" spans="2:24" s="7" customFormat="1" ht="34.5" customHeight="1">
      <c r="B55" s="137" t="s">
        <v>12</v>
      </c>
      <c r="C55" s="132">
        <v>2620</v>
      </c>
      <c r="D55" s="249">
        <f>E55+P55</f>
        <v>0</v>
      </c>
      <c r="E55" s="250">
        <f>F55+G55+H55+J55+K55</f>
        <v>0</v>
      </c>
      <c r="F55" s="252">
        <v>0</v>
      </c>
      <c r="G55" s="252">
        <v>0</v>
      </c>
      <c r="H55" s="252">
        <v>0</v>
      </c>
      <c r="I55" s="250">
        <f>SUM(G55:H55)</f>
        <v>0</v>
      </c>
      <c r="J55" s="252">
        <v>0</v>
      </c>
      <c r="K55" s="252">
        <v>0</v>
      </c>
      <c r="L55" s="252"/>
      <c r="M55" s="252"/>
      <c r="N55" s="252"/>
      <c r="O55" s="252"/>
      <c r="P55" s="250">
        <f>Q55+R55+V55+W55</f>
        <v>0</v>
      </c>
      <c r="Q55" s="252">
        <v>0</v>
      </c>
      <c r="R55" s="252">
        <v>0</v>
      </c>
      <c r="S55" s="252">
        <v>0</v>
      </c>
      <c r="T55" s="268"/>
      <c r="U55" s="253">
        <f>SUM(-T55,D55)</f>
        <v>0</v>
      </c>
      <c r="V55" s="253">
        <v>0</v>
      </c>
      <c r="W55" s="254">
        <v>0</v>
      </c>
      <c r="X55" s="37">
        <v>1320</v>
      </c>
    </row>
    <row r="56" spans="2:24" s="7" customFormat="1" ht="26.25" customHeight="1">
      <c r="B56" s="192" t="s">
        <v>137</v>
      </c>
      <c r="C56" s="132">
        <v>2630</v>
      </c>
      <c r="D56" s="249">
        <f>E56+P56</f>
        <v>0</v>
      </c>
      <c r="E56" s="250">
        <f>F56+G56+H56+J56+K56</f>
        <v>0</v>
      </c>
      <c r="F56" s="252">
        <f>F58+F59+F60</f>
        <v>0</v>
      </c>
      <c r="G56" s="252">
        <f>G58+G59+G60</f>
        <v>0</v>
      </c>
      <c r="H56" s="252">
        <f>H58+H59+H60</f>
        <v>0</v>
      </c>
      <c r="I56" s="250">
        <f>SUM(G56:H56)</f>
        <v>0</v>
      </c>
      <c r="J56" s="252">
        <f>J58+J59+J60</f>
        <v>0</v>
      </c>
      <c r="K56" s="252">
        <f>K58+K59+K60</f>
        <v>0</v>
      </c>
      <c r="L56" s="252">
        <f>SUM(L58,L59,L60)</f>
        <v>0</v>
      </c>
      <c r="M56" s="252">
        <f>SUM(M58,M59,M60)</f>
        <v>0</v>
      </c>
      <c r="N56" s="252">
        <f>SUM(N58,N59,N60)</f>
        <v>0</v>
      </c>
      <c r="O56" s="252">
        <f>SUM(O58,O59,O60)</f>
        <v>0</v>
      </c>
      <c r="P56" s="250">
        <f>Q56+R56+V56+W56</f>
        <v>0</v>
      </c>
      <c r="Q56" s="252">
        <f aca="true" t="shared" si="17" ref="Q56:W56">Q58+Q59+Q60</f>
        <v>0</v>
      </c>
      <c r="R56" s="252">
        <f t="shared" si="17"/>
        <v>0</v>
      </c>
      <c r="S56" s="252">
        <f t="shared" si="17"/>
        <v>0</v>
      </c>
      <c r="T56" s="252">
        <f t="shared" si="17"/>
        <v>0</v>
      </c>
      <c r="U56" s="252">
        <f t="shared" si="17"/>
        <v>0</v>
      </c>
      <c r="V56" s="252">
        <f t="shared" si="17"/>
        <v>0</v>
      </c>
      <c r="W56" s="255">
        <f t="shared" si="17"/>
        <v>0</v>
      </c>
      <c r="X56" s="37">
        <v>1340</v>
      </c>
    </row>
    <row r="57" spans="2:24" s="7" customFormat="1" ht="26.25" customHeight="1">
      <c r="B57" s="193" t="s">
        <v>142</v>
      </c>
      <c r="C57" s="146">
        <v>2700</v>
      </c>
      <c r="D57" s="249"/>
      <c r="E57" s="250"/>
      <c r="F57" s="252"/>
      <c r="G57" s="252"/>
      <c r="H57" s="252"/>
      <c r="I57" s="250"/>
      <c r="J57" s="252"/>
      <c r="K57" s="252"/>
      <c r="L57" s="252"/>
      <c r="M57" s="252"/>
      <c r="N57" s="252"/>
      <c r="O57" s="252"/>
      <c r="P57" s="250"/>
      <c r="Q57" s="252"/>
      <c r="R57" s="252"/>
      <c r="S57" s="252"/>
      <c r="T57" s="268"/>
      <c r="U57" s="253"/>
      <c r="V57" s="253"/>
      <c r="W57" s="254"/>
      <c r="X57" s="37"/>
    </row>
    <row r="58" spans="2:24" s="32" customFormat="1" ht="26.25" customHeight="1">
      <c r="B58" s="127" t="s">
        <v>13</v>
      </c>
      <c r="C58" s="134">
        <v>2710</v>
      </c>
      <c r="D58" s="249">
        <f aca="true" t="shared" si="18" ref="D58:D64">E58+P58</f>
        <v>0</v>
      </c>
      <c r="E58" s="250">
        <f aca="true" t="shared" si="19" ref="E58:E64">F58+G58+H58+J58+K58</f>
        <v>0</v>
      </c>
      <c r="F58" s="252">
        <v>0</v>
      </c>
      <c r="G58" s="252">
        <v>0</v>
      </c>
      <c r="H58" s="252">
        <v>0</v>
      </c>
      <c r="I58" s="250">
        <f aca="true" t="shared" si="20" ref="I58:I63">SUM(G58:H58)</f>
        <v>0</v>
      </c>
      <c r="J58" s="252">
        <v>0</v>
      </c>
      <c r="K58" s="252">
        <v>0</v>
      </c>
      <c r="L58" s="252"/>
      <c r="M58" s="252"/>
      <c r="N58" s="252"/>
      <c r="O58" s="252"/>
      <c r="P58" s="250">
        <f aca="true" t="shared" si="21" ref="P58:P64">Q58+R58+V58+W58</f>
        <v>0</v>
      </c>
      <c r="Q58" s="252">
        <v>0</v>
      </c>
      <c r="R58" s="252">
        <v>0</v>
      </c>
      <c r="S58" s="252"/>
      <c r="T58" s="256"/>
      <c r="U58" s="253"/>
      <c r="V58" s="253">
        <v>0</v>
      </c>
      <c r="W58" s="254">
        <v>0</v>
      </c>
      <c r="X58" s="35">
        <v>1341</v>
      </c>
    </row>
    <row r="59" spans="2:24" s="5" customFormat="1" ht="26.25" customHeight="1">
      <c r="B59" s="133" t="s">
        <v>14</v>
      </c>
      <c r="C59" s="134">
        <v>2720</v>
      </c>
      <c r="D59" s="249">
        <f t="shared" si="18"/>
        <v>0</v>
      </c>
      <c r="E59" s="250">
        <f t="shared" si="19"/>
        <v>0</v>
      </c>
      <c r="F59" s="252">
        <v>0</v>
      </c>
      <c r="G59" s="252">
        <v>0</v>
      </c>
      <c r="H59" s="252">
        <v>0</v>
      </c>
      <c r="I59" s="250">
        <f t="shared" si="20"/>
        <v>0</v>
      </c>
      <c r="J59" s="252">
        <v>0</v>
      </c>
      <c r="K59" s="252">
        <v>0</v>
      </c>
      <c r="L59" s="252"/>
      <c r="M59" s="252"/>
      <c r="N59" s="252"/>
      <c r="O59" s="252"/>
      <c r="P59" s="250">
        <f t="shared" si="21"/>
        <v>0</v>
      </c>
      <c r="Q59" s="252">
        <v>0</v>
      </c>
      <c r="R59" s="252">
        <v>0</v>
      </c>
      <c r="S59" s="252"/>
      <c r="T59" s="256"/>
      <c r="U59" s="253"/>
      <c r="V59" s="253">
        <v>0</v>
      </c>
      <c r="W59" s="254">
        <v>0</v>
      </c>
      <c r="X59" s="35">
        <v>1342</v>
      </c>
    </row>
    <row r="60" spans="2:24" s="5" customFormat="1" ht="27" customHeight="1">
      <c r="B60" s="127" t="s">
        <v>144</v>
      </c>
      <c r="C60" s="134">
        <v>2730</v>
      </c>
      <c r="D60" s="249">
        <f t="shared" si="18"/>
        <v>0</v>
      </c>
      <c r="E60" s="250">
        <f t="shared" si="19"/>
        <v>0</v>
      </c>
      <c r="F60" s="252">
        <v>0</v>
      </c>
      <c r="G60" s="252">
        <v>0</v>
      </c>
      <c r="H60" s="252">
        <v>0</v>
      </c>
      <c r="I60" s="250">
        <f t="shared" si="20"/>
        <v>0</v>
      </c>
      <c r="J60" s="252">
        <v>0</v>
      </c>
      <c r="K60" s="252">
        <v>0</v>
      </c>
      <c r="L60" s="252"/>
      <c r="M60" s="252"/>
      <c r="N60" s="252"/>
      <c r="O60" s="252"/>
      <c r="P60" s="250">
        <f t="shared" si="21"/>
        <v>0</v>
      </c>
      <c r="Q60" s="252">
        <v>0</v>
      </c>
      <c r="R60" s="252">
        <v>0</v>
      </c>
      <c r="S60" s="252"/>
      <c r="T60" s="256"/>
      <c r="U60" s="253"/>
      <c r="V60" s="253">
        <v>0</v>
      </c>
      <c r="W60" s="254">
        <v>0</v>
      </c>
      <c r="X60" s="35">
        <v>1343</v>
      </c>
    </row>
    <row r="61" spans="2:24" s="6" customFormat="1" ht="26.25" customHeight="1">
      <c r="B61" s="194" t="s">
        <v>168</v>
      </c>
      <c r="C61" s="146">
        <v>2800</v>
      </c>
      <c r="D61" s="249">
        <f t="shared" si="18"/>
        <v>0</v>
      </c>
      <c r="E61" s="250">
        <f t="shared" si="19"/>
        <v>0</v>
      </c>
      <c r="F61" s="252">
        <v>0</v>
      </c>
      <c r="G61" s="252">
        <v>0</v>
      </c>
      <c r="H61" s="252">
        <v>0</v>
      </c>
      <c r="I61" s="250">
        <f t="shared" si="20"/>
        <v>0</v>
      </c>
      <c r="J61" s="252">
        <v>0</v>
      </c>
      <c r="K61" s="252">
        <v>0</v>
      </c>
      <c r="L61" s="252"/>
      <c r="M61" s="252"/>
      <c r="N61" s="252"/>
      <c r="O61" s="252"/>
      <c r="P61" s="250">
        <f t="shared" si="21"/>
        <v>0</v>
      </c>
      <c r="Q61" s="252">
        <v>0</v>
      </c>
      <c r="R61" s="252">
        <v>0</v>
      </c>
      <c r="S61" s="252"/>
      <c r="T61" s="256"/>
      <c r="U61" s="253"/>
      <c r="V61" s="253">
        <v>0</v>
      </c>
      <c r="W61" s="254">
        <v>0</v>
      </c>
      <c r="X61" s="37">
        <v>1350</v>
      </c>
    </row>
    <row r="62" spans="2:24" s="6" customFormat="1" ht="26.25" customHeight="1">
      <c r="B62" s="128" t="s">
        <v>43</v>
      </c>
      <c r="C62" s="179">
        <v>3000</v>
      </c>
      <c r="D62" s="249">
        <f t="shared" si="18"/>
        <v>0</v>
      </c>
      <c r="E62" s="250">
        <f>F62+I62+J62+K62</f>
        <v>0</v>
      </c>
      <c r="F62" s="252">
        <f aca="true" t="shared" si="22" ref="F62:K62">F63+F79+F80+F81</f>
        <v>0</v>
      </c>
      <c r="G62" s="252" t="e">
        <f t="shared" si="22"/>
        <v>#REF!</v>
      </c>
      <c r="H62" s="252" t="e">
        <f t="shared" si="22"/>
        <v>#REF!</v>
      </c>
      <c r="I62" s="252">
        <f t="shared" si="22"/>
        <v>0</v>
      </c>
      <c r="J62" s="252">
        <f t="shared" si="22"/>
        <v>0</v>
      </c>
      <c r="K62" s="252">
        <f t="shared" si="22"/>
        <v>0</v>
      </c>
      <c r="L62" s="252">
        <f>SUM(L63,L79,L80,L81)</f>
        <v>45746</v>
      </c>
      <c r="M62" s="252">
        <f>SUM(M63,M79,M80,M81)</f>
        <v>0</v>
      </c>
      <c r="N62" s="252">
        <f>SUM(N63,N79,N80,N81)</f>
        <v>0</v>
      </c>
      <c r="O62" s="252">
        <f>SUM(O63,O79,O80,O81)</f>
        <v>0</v>
      </c>
      <c r="P62" s="250">
        <f t="shared" si="21"/>
        <v>0</v>
      </c>
      <c r="Q62" s="252">
        <f>Q63+Q79+Q80+Q81</f>
        <v>0</v>
      </c>
      <c r="R62" s="252">
        <f>R63+R79+R80+R81</f>
        <v>0</v>
      </c>
      <c r="S62" s="252" t="e">
        <f>S63+S79+S80+S81</f>
        <v>#REF!</v>
      </c>
      <c r="T62" s="252" t="e">
        <f>T63+T79+T80+T81</f>
        <v>#REF!</v>
      </c>
      <c r="U62" s="252" t="e">
        <f>U63+U79+U80+U81</f>
        <v>#REF!</v>
      </c>
      <c r="V62" s="252">
        <v>0</v>
      </c>
      <c r="W62" s="255">
        <v>0</v>
      </c>
      <c r="X62" s="36">
        <v>2000</v>
      </c>
    </row>
    <row r="63" spans="2:24" s="7" customFormat="1" ht="26.25" customHeight="1">
      <c r="B63" s="128" t="s">
        <v>15</v>
      </c>
      <c r="C63" s="179">
        <v>3100</v>
      </c>
      <c r="D63" s="249">
        <f t="shared" si="18"/>
        <v>0</v>
      </c>
      <c r="E63" s="250">
        <f t="shared" si="19"/>
        <v>0</v>
      </c>
      <c r="F63" s="252">
        <f>F64+F66+F70</f>
        <v>0</v>
      </c>
      <c r="G63" s="252">
        <f>G64+G66+G70</f>
        <v>0</v>
      </c>
      <c r="H63" s="252">
        <f>H64+H66+H70</f>
        <v>0</v>
      </c>
      <c r="I63" s="250">
        <f t="shared" si="20"/>
        <v>0</v>
      </c>
      <c r="J63" s="252">
        <f>J64+J66+J70</f>
        <v>0</v>
      </c>
      <c r="K63" s="252">
        <f>K64+K66+K70</f>
        <v>0</v>
      </c>
      <c r="L63" s="252">
        <f>SUM(L64,L5589,L70)</f>
        <v>45746</v>
      </c>
      <c r="M63" s="252">
        <f>SUM(M64,M5589,M70)</f>
        <v>0</v>
      </c>
      <c r="N63" s="252">
        <f>SUM(N64,N5589,N70)</f>
        <v>0</v>
      </c>
      <c r="O63" s="252">
        <f>SUM(O64,O5589,O70)</f>
        <v>0</v>
      </c>
      <c r="P63" s="250">
        <f t="shared" si="21"/>
        <v>0</v>
      </c>
      <c r="Q63" s="252">
        <f aca="true" t="shared" si="23" ref="Q63:W63">Q64+Q66+Q70</f>
        <v>0</v>
      </c>
      <c r="R63" s="252">
        <f t="shared" si="23"/>
        <v>0</v>
      </c>
      <c r="S63" s="252">
        <f t="shared" si="23"/>
        <v>0</v>
      </c>
      <c r="T63" s="252">
        <f t="shared" si="23"/>
        <v>0</v>
      </c>
      <c r="U63" s="252">
        <f t="shared" si="23"/>
        <v>0</v>
      </c>
      <c r="V63" s="252">
        <f t="shared" si="23"/>
        <v>0</v>
      </c>
      <c r="W63" s="255">
        <f t="shared" si="23"/>
        <v>0</v>
      </c>
      <c r="X63" s="36">
        <v>2100</v>
      </c>
    </row>
    <row r="64" spans="2:24" s="8" customFormat="1" ht="39" customHeight="1" thickBot="1">
      <c r="B64" s="138" t="s">
        <v>16</v>
      </c>
      <c r="C64" s="200">
        <v>3110</v>
      </c>
      <c r="D64" s="257">
        <f t="shared" si="18"/>
        <v>0</v>
      </c>
      <c r="E64" s="258">
        <f t="shared" si="19"/>
        <v>0</v>
      </c>
      <c r="F64" s="259">
        <v>0</v>
      </c>
      <c r="G64" s="259">
        <v>0</v>
      </c>
      <c r="H64" s="259">
        <v>0</v>
      </c>
      <c r="I64" s="250">
        <v>0</v>
      </c>
      <c r="J64" s="259">
        <v>0</v>
      </c>
      <c r="K64" s="259">
        <v>0</v>
      </c>
      <c r="L64" s="259">
        <f>'зміни показ.2015'!J62</f>
        <v>0</v>
      </c>
      <c r="M64" s="259">
        <f>'зміни показ.2015'!K62</f>
        <v>0</v>
      </c>
      <c r="N64" s="259">
        <f>'зміни показ.2015'!L62</f>
        <v>0</v>
      </c>
      <c r="O64" s="259">
        <f>'зміни показ.2015'!M62</f>
        <v>0</v>
      </c>
      <c r="P64" s="258">
        <f t="shared" si="21"/>
        <v>0</v>
      </c>
      <c r="Q64" s="259">
        <v>0</v>
      </c>
      <c r="R64" s="259">
        <v>0</v>
      </c>
      <c r="S64" s="259"/>
      <c r="T64" s="260"/>
      <c r="U64" s="261"/>
      <c r="V64" s="261">
        <v>0</v>
      </c>
      <c r="W64" s="262">
        <v>0</v>
      </c>
      <c r="X64" s="54">
        <v>2110</v>
      </c>
    </row>
    <row r="65" spans="2:24" s="19" customFormat="1" ht="19.5" customHeight="1" thickBot="1">
      <c r="B65" s="118">
        <v>1</v>
      </c>
      <c r="C65" s="119">
        <v>2</v>
      </c>
      <c r="D65" s="288">
        <v>3</v>
      </c>
      <c r="E65" s="289">
        <v>4</v>
      </c>
      <c r="F65" s="289">
        <v>5</v>
      </c>
      <c r="G65" s="289">
        <v>6</v>
      </c>
      <c r="H65" s="289">
        <v>7</v>
      </c>
      <c r="I65" s="289">
        <v>6</v>
      </c>
      <c r="J65" s="289">
        <v>7</v>
      </c>
      <c r="K65" s="289">
        <v>8</v>
      </c>
      <c r="L65" s="289"/>
      <c r="M65" s="289"/>
      <c r="N65" s="289"/>
      <c r="O65" s="289"/>
      <c r="P65" s="289">
        <v>9</v>
      </c>
      <c r="Q65" s="289">
        <v>10</v>
      </c>
      <c r="R65" s="289">
        <v>11</v>
      </c>
      <c r="S65" s="289">
        <v>13</v>
      </c>
      <c r="T65" s="290"/>
      <c r="U65" s="290"/>
      <c r="V65" s="290">
        <v>12</v>
      </c>
      <c r="W65" s="291">
        <v>13</v>
      </c>
      <c r="X65" s="45"/>
    </row>
    <row r="66" spans="2:24" s="9" customFormat="1" ht="22.5" customHeight="1">
      <c r="B66" s="135" t="s">
        <v>17</v>
      </c>
      <c r="C66" s="199">
        <v>3120</v>
      </c>
      <c r="D66" s="249">
        <f aca="true" t="shared" si="24" ref="D66:D85">E66+P66</f>
        <v>0</v>
      </c>
      <c r="E66" s="250">
        <f aca="true" t="shared" si="25" ref="E66:E103">F66+G66+H66+J66+K66</f>
        <v>0</v>
      </c>
      <c r="F66" s="250">
        <f>F67+F68+F69</f>
        <v>0</v>
      </c>
      <c r="G66" s="250">
        <f>G67+G68+G69</f>
        <v>0</v>
      </c>
      <c r="H66" s="250">
        <f>H67+H68+H69</f>
        <v>0</v>
      </c>
      <c r="I66" s="250">
        <f aca="true" t="shared" si="26" ref="I66:I85">SUM(G66:H66)</f>
        <v>0</v>
      </c>
      <c r="J66" s="250">
        <f>J67+J68+J69</f>
        <v>0</v>
      </c>
      <c r="K66" s="250">
        <f>K67+K68+K69</f>
        <v>0</v>
      </c>
      <c r="L66" s="250"/>
      <c r="M66" s="250"/>
      <c r="N66" s="250"/>
      <c r="O66" s="250"/>
      <c r="P66" s="250">
        <f aca="true" t="shared" si="27" ref="P66:P74">Q66+R66+V66+W66</f>
        <v>0</v>
      </c>
      <c r="Q66" s="250">
        <f aca="true" t="shared" si="28" ref="Q66:W66">Q67+Q68+Q69</f>
        <v>0</v>
      </c>
      <c r="R66" s="250">
        <f t="shared" si="28"/>
        <v>0</v>
      </c>
      <c r="S66" s="250">
        <f t="shared" si="28"/>
        <v>0</v>
      </c>
      <c r="T66" s="250">
        <f t="shared" si="28"/>
        <v>0</v>
      </c>
      <c r="U66" s="250">
        <f t="shared" si="28"/>
        <v>0</v>
      </c>
      <c r="V66" s="250">
        <f t="shared" si="28"/>
        <v>0</v>
      </c>
      <c r="W66" s="251">
        <f t="shared" si="28"/>
        <v>0</v>
      </c>
      <c r="X66" s="46">
        <v>2120</v>
      </c>
    </row>
    <row r="67" spans="2:24" s="32" customFormat="1" ht="21" customHeight="1">
      <c r="B67" s="140" t="s">
        <v>157</v>
      </c>
      <c r="C67" s="126">
        <v>3121</v>
      </c>
      <c r="D67" s="249">
        <f t="shared" si="24"/>
        <v>0</v>
      </c>
      <c r="E67" s="250">
        <f t="shared" si="25"/>
        <v>0</v>
      </c>
      <c r="F67" s="252">
        <v>0</v>
      </c>
      <c r="G67" s="252">
        <v>0</v>
      </c>
      <c r="H67" s="252">
        <v>0</v>
      </c>
      <c r="I67" s="250">
        <f t="shared" si="26"/>
        <v>0</v>
      </c>
      <c r="J67" s="252">
        <v>0</v>
      </c>
      <c r="K67" s="252">
        <v>0</v>
      </c>
      <c r="L67" s="252"/>
      <c r="M67" s="252"/>
      <c r="N67" s="252"/>
      <c r="O67" s="252"/>
      <c r="P67" s="250">
        <f t="shared" si="27"/>
        <v>0</v>
      </c>
      <c r="Q67" s="252">
        <v>0</v>
      </c>
      <c r="R67" s="252">
        <v>0</v>
      </c>
      <c r="S67" s="252">
        <v>0</v>
      </c>
      <c r="T67" s="268"/>
      <c r="U67" s="253">
        <f>SUM(-T67,D67)</f>
        <v>0</v>
      </c>
      <c r="V67" s="253">
        <v>0</v>
      </c>
      <c r="W67" s="254">
        <v>0</v>
      </c>
      <c r="X67" s="35">
        <v>2121</v>
      </c>
    </row>
    <row r="68" spans="2:24" s="5" customFormat="1" ht="42" customHeight="1" hidden="1">
      <c r="B68" s="133" t="s">
        <v>152</v>
      </c>
      <c r="C68" s="126">
        <v>2122</v>
      </c>
      <c r="D68" s="249">
        <f t="shared" si="24"/>
        <v>0</v>
      </c>
      <c r="E68" s="250">
        <f t="shared" si="25"/>
        <v>0</v>
      </c>
      <c r="F68" s="252">
        <v>0</v>
      </c>
      <c r="G68" s="252">
        <v>0</v>
      </c>
      <c r="H68" s="252">
        <v>0</v>
      </c>
      <c r="I68" s="250">
        <f t="shared" si="26"/>
        <v>0</v>
      </c>
      <c r="J68" s="252">
        <v>0</v>
      </c>
      <c r="K68" s="252">
        <v>0</v>
      </c>
      <c r="L68" s="252"/>
      <c r="M68" s="252"/>
      <c r="N68" s="252"/>
      <c r="O68" s="252"/>
      <c r="P68" s="250">
        <f t="shared" si="27"/>
        <v>0</v>
      </c>
      <c r="Q68" s="252">
        <v>0</v>
      </c>
      <c r="R68" s="252">
        <v>0</v>
      </c>
      <c r="S68" s="252">
        <v>0</v>
      </c>
      <c r="T68" s="256"/>
      <c r="U68" s="253">
        <f>SUM(-T68,D68)</f>
        <v>0</v>
      </c>
      <c r="V68" s="253">
        <v>0</v>
      </c>
      <c r="W68" s="254">
        <v>0</v>
      </c>
      <c r="X68" s="35">
        <v>2122</v>
      </c>
    </row>
    <row r="69" spans="2:24" s="5" customFormat="1" ht="20.25" customHeight="1">
      <c r="B69" s="140" t="s">
        <v>158</v>
      </c>
      <c r="C69" s="201">
        <v>3122</v>
      </c>
      <c r="D69" s="269">
        <f t="shared" si="24"/>
        <v>0</v>
      </c>
      <c r="E69" s="270">
        <f t="shared" si="25"/>
        <v>0</v>
      </c>
      <c r="F69" s="252">
        <v>0</v>
      </c>
      <c r="G69" s="252">
        <v>0</v>
      </c>
      <c r="H69" s="252">
        <v>0</v>
      </c>
      <c r="I69" s="250">
        <f t="shared" si="26"/>
        <v>0</v>
      </c>
      <c r="J69" s="252">
        <v>0</v>
      </c>
      <c r="K69" s="252">
        <v>0</v>
      </c>
      <c r="L69" s="271"/>
      <c r="M69" s="271"/>
      <c r="N69" s="271"/>
      <c r="O69" s="271"/>
      <c r="P69" s="270">
        <f t="shared" si="27"/>
        <v>0</v>
      </c>
      <c r="Q69" s="271">
        <v>0</v>
      </c>
      <c r="R69" s="271">
        <v>0</v>
      </c>
      <c r="S69" s="271">
        <v>0</v>
      </c>
      <c r="T69" s="272"/>
      <c r="U69" s="273">
        <f>SUM(-T69,D69)</f>
        <v>0</v>
      </c>
      <c r="V69" s="273">
        <v>0</v>
      </c>
      <c r="W69" s="274">
        <v>0</v>
      </c>
      <c r="X69" s="42">
        <v>2123</v>
      </c>
    </row>
    <row r="70" spans="2:24" s="7" customFormat="1" ht="21" customHeight="1">
      <c r="B70" s="131" t="s">
        <v>68</v>
      </c>
      <c r="C70" s="195">
        <v>3130</v>
      </c>
      <c r="D70" s="253">
        <f t="shared" si="24"/>
        <v>0</v>
      </c>
      <c r="E70" s="252">
        <f t="shared" si="25"/>
        <v>0</v>
      </c>
      <c r="F70" s="252">
        <f>F71+F72+F73+F74</f>
        <v>0</v>
      </c>
      <c r="G70" s="252">
        <f>G71+G72+G73+G74</f>
        <v>0</v>
      </c>
      <c r="H70" s="252">
        <f>H71+H72+H73+H74</f>
        <v>0</v>
      </c>
      <c r="I70" s="250">
        <f t="shared" si="26"/>
        <v>0</v>
      </c>
      <c r="J70" s="252">
        <f>J71+J72+J73+J74</f>
        <v>0</v>
      </c>
      <c r="K70" s="252">
        <f>K71+K72+K73+K74</f>
        <v>0</v>
      </c>
      <c r="L70" s="252">
        <f>SUM(L71,L72,L73,L74)</f>
        <v>45746</v>
      </c>
      <c r="M70" s="252">
        <f>SUM(M71,M72,M73,M74)</f>
        <v>0</v>
      </c>
      <c r="N70" s="252">
        <f>SUM(N71,N72,N73,N74)</f>
        <v>0</v>
      </c>
      <c r="O70" s="252">
        <f>SUM(O71,O72,O73,O74)</f>
        <v>0</v>
      </c>
      <c r="P70" s="252">
        <f t="shared" si="27"/>
        <v>0</v>
      </c>
      <c r="Q70" s="252">
        <f aca="true" t="shared" si="29" ref="Q70:W70">Q71+Q72+Q73+Q74</f>
        <v>0</v>
      </c>
      <c r="R70" s="252">
        <f t="shared" si="29"/>
        <v>0</v>
      </c>
      <c r="S70" s="252">
        <f t="shared" si="29"/>
        <v>0</v>
      </c>
      <c r="T70" s="252">
        <f t="shared" si="29"/>
        <v>0</v>
      </c>
      <c r="U70" s="252">
        <f t="shared" si="29"/>
        <v>0</v>
      </c>
      <c r="V70" s="252">
        <f t="shared" si="29"/>
        <v>0</v>
      </c>
      <c r="W70" s="255">
        <f t="shared" si="29"/>
        <v>0</v>
      </c>
      <c r="X70" s="48">
        <v>2130</v>
      </c>
    </row>
    <row r="71" spans="2:24" s="5" customFormat="1" ht="19.5" customHeight="1">
      <c r="B71" s="127" t="s">
        <v>83</v>
      </c>
      <c r="C71" s="126">
        <v>3131</v>
      </c>
      <c r="D71" s="249">
        <f t="shared" si="24"/>
        <v>0</v>
      </c>
      <c r="E71" s="250">
        <f t="shared" si="25"/>
        <v>0</v>
      </c>
      <c r="F71" s="252">
        <v>0</v>
      </c>
      <c r="G71" s="252">
        <v>0</v>
      </c>
      <c r="H71" s="252">
        <v>0</v>
      </c>
      <c r="I71" s="250">
        <f t="shared" si="26"/>
        <v>0</v>
      </c>
      <c r="J71" s="252">
        <v>0</v>
      </c>
      <c r="K71" s="252">
        <v>0</v>
      </c>
      <c r="L71" s="252">
        <v>45746</v>
      </c>
      <c r="M71" s="252"/>
      <c r="N71" s="252"/>
      <c r="O71" s="252"/>
      <c r="P71" s="250">
        <f t="shared" si="27"/>
        <v>0</v>
      </c>
      <c r="Q71" s="252">
        <v>0</v>
      </c>
      <c r="R71" s="252">
        <v>0</v>
      </c>
      <c r="S71" s="252"/>
      <c r="T71" s="256"/>
      <c r="U71" s="253"/>
      <c r="V71" s="253">
        <v>0</v>
      </c>
      <c r="W71" s="254">
        <v>0</v>
      </c>
      <c r="X71" s="35">
        <v>2131</v>
      </c>
    </row>
    <row r="72" spans="2:24" s="5" customFormat="1" ht="41.25" customHeight="1" hidden="1">
      <c r="B72" s="127" t="s">
        <v>153</v>
      </c>
      <c r="C72" s="126">
        <v>2132</v>
      </c>
      <c r="D72" s="249">
        <f t="shared" si="24"/>
        <v>0</v>
      </c>
      <c r="E72" s="250">
        <f t="shared" si="25"/>
        <v>0</v>
      </c>
      <c r="F72" s="252">
        <v>0</v>
      </c>
      <c r="G72" s="252">
        <v>0</v>
      </c>
      <c r="H72" s="252">
        <v>0</v>
      </c>
      <c r="I72" s="250">
        <f t="shared" si="26"/>
        <v>0</v>
      </c>
      <c r="J72" s="252">
        <v>0</v>
      </c>
      <c r="K72" s="252">
        <v>0</v>
      </c>
      <c r="L72" s="252"/>
      <c r="M72" s="252"/>
      <c r="N72" s="252"/>
      <c r="O72" s="252"/>
      <c r="P72" s="250">
        <f t="shared" si="27"/>
        <v>0</v>
      </c>
      <c r="Q72" s="252">
        <v>0</v>
      </c>
      <c r="R72" s="252">
        <v>0</v>
      </c>
      <c r="S72" s="252"/>
      <c r="T72" s="256"/>
      <c r="U72" s="253"/>
      <c r="V72" s="253">
        <v>0</v>
      </c>
      <c r="W72" s="254">
        <v>0</v>
      </c>
      <c r="X72" s="35">
        <v>2132</v>
      </c>
    </row>
    <row r="73" spans="2:24" s="5" customFormat="1" ht="20.25" customHeight="1">
      <c r="B73" s="142" t="s">
        <v>82</v>
      </c>
      <c r="C73" s="126">
        <v>3132</v>
      </c>
      <c r="D73" s="249">
        <f t="shared" si="24"/>
        <v>0</v>
      </c>
      <c r="E73" s="250">
        <f t="shared" si="25"/>
        <v>0</v>
      </c>
      <c r="F73" s="252">
        <v>0</v>
      </c>
      <c r="G73" s="252">
        <v>0</v>
      </c>
      <c r="H73" s="252">
        <v>0</v>
      </c>
      <c r="I73" s="250">
        <f t="shared" si="26"/>
        <v>0</v>
      </c>
      <c r="J73" s="252">
        <v>0</v>
      </c>
      <c r="K73" s="252">
        <v>0</v>
      </c>
      <c r="L73" s="252"/>
      <c r="M73" s="252"/>
      <c r="N73" s="252"/>
      <c r="O73" s="252"/>
      <c r="P73" s="250">
        <f t="shared" si="27"/>
        <v>0</v>
      </c>
      <c r="Q73" s="252">
        <v>0</v>
      </c>
      <c r="R73" s="252">
        <v>0</v>
      </c>
      <c r="S73" s="252"/>
      <c r="T73" s="256"/>
      <c r="U73" s="253"/>
      <c r="V73" s="253">
        <v>0</v>
      </c>
      <c r="W73" s="254">
        <v>0</v>
      </c>
      <c r="X73" s="35">
        <v>2133</v>
      </c>
    </row>
    <row r="74" spans="2:24" s="5" customFormat="1" ht="1.5" customHeight="1" hidden="1">
      <c r="B74" s="143" t="s">
        <v>18</v>
      </c>
      <c r="C74" s="126">
        <v>2134</v>
      </c>
      <c r="D74" s="249">
        <f t="shared" si="24"/>
        <v>0</v>
      </c>
      <c r="E74" s="250">
        <f t="shared" si="25"/>
        <v>0</v>
      </c>
      <c r="F74" s="252"/>
      <c r="G74" s="252"/>
      <c r="H74" s="252"/>
      <c r="I74" s="250">
        <f t="shared" si="26"/>
        <v>0</v>
      </c>
      <c r="J74" s="252"/>
      <c r="K74" s="252"/>
      <c r="L74" s="252"/>
      <c r="M74" s="252"/>
      <c r="N74" s="252"/>
      <c r="O74" s="252"/>
      <c r="P74" s="250">
        <f t="shared" si="27"/>
        <v>0</v>
      </c>
      <c r="Q74" s="252"/>
      <c r="R74" s="252"/>
      <c r="S74" s="252"/>
      <c r="T74" s="256"/>
      <c r="U74" s="253"/>
      <c r="V74" s="253"/>
      <c r="W74" s="254"/>
      <c r="X74" s="35">
        <v>2134</v>
      </c>
    </row>
    <row r="75" spans="2:24" s="5" customFormat="1" ht="19.5" customHeight="1">
      <c r="B75" s="127" t="s">
        <v>80</v>
      </c>
      <c r="C75" s="126">
        <v>3140</v>
      </c>
      <c r="D75" s="249">
        <f t="shared" si="24"/>
        <v>0</v>
      </c>
      <c r="E75" s="250">
        <f t="shared" si="25"/>
        <v>0</v>
      </c>
      <c r="F75" s="252">
        <v>0</v>
      </c>
      <c r="G75" s="252">
        <v>0</v>
      </c>
      <c r="H75" s="252">
        <v>0</v>
      </c>
      <c r="I75" s="250">
        <f t="shared" si="26"/>
        <v>0</v>
      </c>
      <c r="J75" s="252">
        <v>0</v>
      </c>
      <c r="K75" s="252">
        <v>0</v>
      </c>
      <c r="L75" s="252"/>
      <c r="M75" s="252"/>
      <c r="N75" s="252"/>
      <c r="O75" s="252"/>
      <c r="P75" s="250">
        <v>0</v>
      </c>
      <c r="Q75" s="252">
        <v>0</v>
      </c>
      <c r="R75" s="252">
        <v>0</v>
      </c>
      <c r="S75" s="252"/>
      <c r="T75" s="256"/>
      <c r="U75" s="253"/>
      <c r="V75" s="253">
        <v>0</v>
      </c>
      <c r="W75" s="254">
        <v>0</v>
      </c>
      <c r="X75" s="35"/>
    </row>
    <row r="76" spans="2:24" s="5" customFormat="1" ht="33.75" customHeight="1">
      <c r="B76" s="127" t="s">
        <v>138</v>
      </c>
      <c r="C76" s="134">
        <v>3141</v>
      </c>
      <c r="D76" s="249">
        <f t="shared" si="24"/>
        <v>0</v>
      </c>
      <c r="E76" s="250">
        <f t="shared" si="25"/>
        <v>0</v>
      </c>
      <c r="F76" s="252">
        <v>0</v>
      </c>
      <c r="G76" s="252">
        <v>0</v>
      </c>
      <c r="H76" s="252">
        <v>0</v>
      </c>
      <c r="I76" s="250">
        <f t="shared" si="26"/>
        <v>0</v>
      </c>
      <c r="J76" s="252">
        <v>0</v>
      </c>
      <c r="K76" s="252">
        <v>0</v>
      </c>
      <c r="L76" s="252"/>
      <c r="M76" s="252"/>
      <c r="N76" s="252"/>
      <c r="O76" s="252"/>
      <c r="P76" s="250">
        <v>0</v>
      </c>
      <c r="Q76" s="252">
        <v>0</v>
      </c>
      <c r="R76" s="252">
        <v>0</v>
      </c>
      <c r="S76" s="252"/>
      <c r="T76" s="256"/>
      <c r="U76" s="253"/>
      <c r="V76" s="253">
        <v>0</v>
      </c>
      <c r="W76" s="254">
        <v>0</v>
      </c>
      <c r="X76" s="35"/>
    </row>
    <row r="77" spans="2:24" s="5" customFormat="1" ht="31.5" customHeight="1">
      <c r="B77" s="127" t="s">
        <v>139</v>
      </c>
      <c r="C77" s="134">
        <v>3142</v>
      </c>
      <c r="D77" s="249">
        <f t="shared" si="24"/>
        <v>0</v>
      </c>
      <c r="E77" s="250">
        <f t="shared" si="25"/>
        <v>0</v>
      </c>
      <c r="F77" s="252">
        <v>0</v>
      </c>
      <c r="G77" s="252">
        <v>0</v>
      </c>
      <c r="H77" s="252">
        <v>0</v>
      </c>
      <c r="I77" s="250">
        <f t="shared" si="26"/>
        <v>0</v>
      </c>
      <c r="J77" s="252">
        <v>0</v>
      </c>
      <c r="K77" s="252">
        <v>0</v>
      </c>
      <c r="L77" s="252"/>
      <c r="M77" s="252"/>
      <c r="N77" s="252"/>
      <c r="O77" s="252"/>
      <c r="P77" s="250">
        <v>0</v>
      </c>
      <c r="Q77" s="252">
        <v>0</v>
      </c>
      <c r="R77" s="252">
        <v>0</v>
      </c>
      <c r="S77" s="252"/>
      <c r="T77" s="256"/>
      <c r="U77" s="253"/>
      <c r="V77" s="253">
        <v>0</v>
      </c>
      <c r="W77" s="254">
        <v>0</v>
      </c>
      <c r="X77" s="35"/>
    </row>
    <row r="78" spans="2:24" s="5" customFormat="1" ht="30" customHeight="1">
      <c r="B78" s="127" t="s">
        <v>81</v>
      </c>
      <c r="C78" s="134">
        <v>3143</v>
      </c>
      <c r="D78" s="249">
        <f t="shared" si="24"/>
        <v>0</v>
      </c>
      <c r="E78" s="250">
        <f t="shared" si="25"/>
        <v>0</v>
      </c>
      <c r="F78" s="252">
        <v>0</v>
      </c>
      <c r="G78" s="252">
        <v>0</v>
      </c>
      <c r="H78" s="252">
        <v>0</v>
      </c>
      <c r="I78" s="250">
        <f t="shared" si="26"/>
        <v>0</v>
      </c>
      <c r="J78" s="252">
        <v>0</v>
      </c>
      <c r="K78" s="252">
        <v>0</v>
      </c>
      <c r="L78" s="252"/>
      <c r="M78" s="252"/>
      <c r="N78" s="252"/>
      <c r="O78" s="252"/>
      <c r="P78" s="250">
        <v>0</v>
      </c>
      <c r="Q78" s="252">
        <v>0</v>
      </c>
      <c r="R78" s="252">
        <v>0</v>
      </c>
      <c r="S78" s="252"/>
      <c r="T78" s="256"/>
      <c r="U78" s="253"/>
      <c r="V78" s="253">
        <v>0</v>
      </c>
      <c r="W78" s="254">
        <v>0</v>
      </c>
      <c r="X78" s="35"/>
    </row>
    <row r="79" spans="2:24" s="6" customFormat="1" ht="21.75" customHeight="1">
      <c r="B79" s="190" t="s">
        <v>19</v>
      </c>
      <c r="C79" s="214">
        <v>3150</v>
      </c>
      <c r="D79" s="249">
        <f t="shared" si="24"/>
        <v>0</v>
      </c>
      <c r="E79" s="250">
        <f t="shared" si="25"/>
        <v>0</v>
      </c>
      <c r="F79" s="252">
        <v>0</v>
      </c>
      <c r="G79" s="252">
        <v>0</v>
      </c>
      <c r="H79" s="252">
        <v>0</v>
      </c>
      <c r="I79" s="250">
        <f t="shared" si="26"/>
        <v>0</v>
      </c>
      <c r="J79" s="252">
        <v>0</v>
      </c>
      <c r="K79" s="252">
        <v>0</v>
      </c>
      <c r="L79" s="252"/>
      <c r="M79" s="252"/>
      <c r="N79" s="252"/>
      <c r="O79" s="252"/>
      <c r="P79" s="250">
        <f aca="true" t="shared" si="30" ref="P79:P89">Q79+R79+V79+W79</f>
        <v>0</v>
      </c>
      <c r="Q79" s="252">
        <v>0</v>
      </c>
      <c r="R79" s="252">
        <v>0</v>
      </c>
      <c r="S79" s="252"/>
      <c r="T79" s="256"/>
      <c r="U79" s="253"/>
      <c r="V79" s="253">
        <v>0</v>
      </c>
      <c r="W79" s="254">
        <v>0</v>
      </c>
      <c r="X79" s="36">
        <v>2200</v>
      </c>
    </row>
    <row r="80" spans="2:24" s="7" customFormat="1" ht="30" customHeight="1">
      <c r="B80" s="190" t="s">
        <v>172</v>
      </c>
      <c r="C80" s="214">
        <v>3160</v>
      </c>
      <c r="D80" s="249">
        <f t="shared" si="24"/>
        <v>0</v>
      </c>
      <c r="E80" s="250">
        <f t="shared" si="25"/>
        <v>0</v>
      </c>
      <c r="F80" s="252">
        <v>0</v>
      </c>
      <c r="G80" s="252">
        <v>0</v>
      </c>
      <c r="H80" s="252">
        <v>0</v>
      </c>
      <c r="I80" s="250">
        <f t="shared" si="26"/>
        <v>0</v>
      </c>
      <c r="J80" s="252">
        <v>0</v>
      </c>
      <c r="K80" s="252">
        <v>0</v>
      </c>
      <c r="L80" s="252"/>
      <c r="M80" s="252"/>
      <c r="N80" s="252"/>
      <c r="O80" s="252"/>
      <c r="P80" s="250">
        <f t="shared" si="30"/>
        <v>0</v>
      </c>
      <c r="Q80" s="252">
        <v>0</v>
      </c>
      <c r="R80" s="252">
        <v>0</v>
      </c>
      <c r="S80" s="252"/>
      <c r="T80" s="256"/>
      <c r="U80" s="253"/>
      <c r="V80" s="253">
        <v>0</v>
      </c>
      <c r="W80" s="254">
        <v>0</v>
      </c>
      <c r="X80" s="36">
        <v>2300</v>
      </c>
    </row>
    <row r="81" spans="2:24" s="6" customFormat="1" ht="21" customHeight="1">
      <c r="B81" s="136" t="s">
        <v>20</v>
      </c>
      <c r="C81" s="179">
        <v>3200</v>
      </c>
      <c r="D81" s="249">
        <f t="shared" si="24"/>
        <v>0</v>
      </c>
      <c r="E81" s="250">
        <f>F81+I81+J81+K81</f>
        <v>0</v>
      </c>
      <c r="F81" s="252">
        <f aca="true" t="shared" si="31" ref="F81:K81">F82+F83+F84+F85</f>
        <v>0</v>
      </c>
      <c r="G81" s="252" t="e">
        <f t="shared" si="31"/>
        <v>#REF!</v>
      </c>
      <c r="H81" s="252" t="e">
        <f t="shared" si="31"/>
        <v>#REF!</v>
      </c>
      <c r="I81" s="252">
        <f t="shared" si="31"/>
        <v>0</v>
      </c>
      <c r="J81" s="252">
        <f t="shared" si="31"/>
        <v>0</v>
      </c>
      <c r="K81" s="252">
        <f t="shared" si="31"/>
        <v>0</v>
      </c>
      <c r="L81" s="252"/>
      <c r="M81" s="252"/>
      <c r="N81" s="252"/>
      <c r="O81" s="252"/>
      <c r="P81" s="250">
        <f t="shared" si="30"/>
        <v>0</v>
      </c>
      <c r="Q81" s="252">
        <f>Q82+Q83+Q84+Q85</f>
        <v>0</v>
      </c>
      <c r="R81" s="252">
        <f>R82+R83+R84+R85</f>
        <v>0</v>
      </c>
      <c r="S81" s="252" t="e">
        <f>S82+S83+S84+S85</f>
        <v>#REF!</v>
      </c>
      <c r="T81" s="252" t="e">
        <f>T82+T83+T84+T85</f>
        <v>#REF!</v>
      </c>
      <c r="U81" s="252" t="e">
        <f>U82+U83+U84+U85</f>
        <v>#REF!</v>
      </c>
      <c r="V81" s="252">
        <v>0</v>
      </c>
      <c r="W81" s="255">
        <v>0</v>
      </c>
      <c r="X81" s="36">
        <v>2400</v>
      </c>
    </row>
    <row r="82" spans="2:24" s="91" customFormat="1" ht="34.5" customHeight="1">
      <c r="B82" s="227" t="s">
        <v>21</v>
      </c>
      <c r="C82" s="228">
        <v>3210</v>
      </c>
      <c r="D82" s="265">
        <f t="shared" si="24"/>
        <v>0</v>
      </c>
      <c r="E82" s="266">
        <f>F82+I82+J82+K82</f>
        <v>0</v>
      </c>
      <c r="F82" s="275">
        <f>'зміни показ.2015'!E60</f>
        <v>0</v>
      </c>
      <c r="G82" s="275" t="e">
        <f>#REF!</f>
        <v>#REF!</v>
      </c>
      <c r="H82" s="275" t="e">
        <f>#REF!</f>
        <v>#REF!</v>
      </c>
      <c r="I82" s="266">
        <f>'зміни показ.2015'!F60+'зміни показ.2015'!G60</f>
        <v>0</v>
      </c>
      <c r="J82" s="275">
        <f>'зміни показ.2015'!H60</f>
        <v>0</v>
      </c>
      <c r="K82" s="275">
        <f>'зміни показ.2015'!I60</f>
        <v>0</v>
      </c>
      <c r="L82" s="275"/>
      <c r="M82" s="275"/>
      <c r="N82" s="275"/>
      <c r="O82" s="275"/>
      <c r="P82" s="266">
        <f t="shared" si="30"/>
        <v>0</v>
      </c>
      <c r="Q82" s="275">
        <f>'зміни показ.2015'!O60</f>
        <v>0</v>
      </c>
      <c r="R82" s="275">
        <f>'зміни показ.2015'!P60</f>
        <v>0</v>
      </c>
      <c r="S82" s="275" t="e">
        <f>#REF!</f>
        <v>#REF!</v>
      </c>
      <c r="T82" s="275" t="e">
        <f>#REF!</f>
        <v>#REF!</v>
      </c>
      <c r="U82" s="275" t="e">
        <f>#REF!</f>
        <v>#REF!</v>
      </c>
      <c r="V82" s="275">
        <v>0</v>
      </c>
      <c r="W82" s="276">
        <v>0</v>
      </c>
      <c r="X82" s="90">
        <v>2410</v>
      </c>
    </row>
    <row r="83" spans="2:24" s="5" customFormat="1" ht="30" customHeight="1">
      <c r="B83" s="127" t="s">
        <v>22</v>
      </c>
      <c r="C83" s="126">
        <v>3220</v>
      </c>
      <c r="D83" s="249">
        <f t="shared" si="24"/>
        <v>0</v>
      </c>
      <c r="E83" s="250">
        <f t="shared" si="25"/>
        <v>0</v>
      </c>
      <c r="F83" s="252">
        <v>0</v>
      </c>
      <c r="G83" s="252">
        <v>0</v>
      </c>
      <c r="H83" s="252">
        <v>0</v>
      </c>
      <c r="I83" s="250">
        <f t="shared" si="26"/>
        <v>0</v>
      </c>
      <c r="J83" s="252">
        <v>0</v>
      </c>
      <c r="K83" s="252">
        <v>0</v>
      </c>
      <c r="L83" s="252"/>
      <c r="M83" s="252"/>
      <c r="N83" s="252"/>
      <c r="O83" s="252"/>
      <c r="P83" s="250">
        <f t="shared" si="30"/>
        <v>0</v>
      </c>
      <c r="Q83" s="252">
        <v>0</v>
      </c>
      <c r="R83" s="252">
        <v>0</v>
      </c>
      <c r="S83" s="252">
        <v>0</v>
      </c>
      <c r="T83" s="256"/>
      <c r="U83" s="253">
        <f>SUM(-T83,D83)</f>
        <v>0</v>
      </c>
      <c r="V83" s="253">
        <v>0</v>
      </c>
      <c r="W83" s="254">
        <v>0</v>
      </c>
      <c r="X83" s="35">
        <v>2420</v>
      </c>
    </row>
    <row r="84" spans="2:24" s="5" customFormat="1" ht="30" customHeight="1">
      <c r="B84" s="141" t="s">
        <v>147</v>
      </c>
      <c r="C84" s="201">
        <v>3230</v>
      </c>
      <c r="D84" s="249">
        <f t="shared" si="24"/>
        <v>0</v>
      </c>
      <c r="E84" s="250">
        <f t="shared" si="25"/>
        <v>0</v>
      </c>
      <c r="F84" s="271">
        <v>0</v>
      </c>
      <c r="G84" s="271">
        <v>0</v>
      </c>
      <c r="H84" s="271">
        <v>0</v>
      </c>
      <c r="I84" s="250">
        <f t="shared" si="26"/>
        <v>0</v>
      </c>
      <c r="J84" s="271">
        <v>0</v>
      </c>
      <c r="K84" s="271">
        <v>0</v>
      </c>
      <c r="L84" s="271"/>
      <c r="M84" s="271"/>
      <c r="N84" s="271"/>
      <c r="O84" s="271"/>
      <c r="P84" s="250">
        <f t="shared" si="30"/>
        <v>0</v>
      </c>
      <c r="Q84" s="271">
        <v>0</v>
      </c>
      <c r="R84" s="271">
        <v>0</v>
      </c>
      <c r="S84" s="271">
        <v>0</v>
      </c>
      <c r="T84" s="272"/>
      <c r="U84" s="273">
        <f>SUM(-T84,D84)</f>
        <v>0</v>
      </c>
      <c r="V84" s="273">
        <v>0</v>
      </c>
      <c r="W84" s="274">
        <v>0</v>
      </c>
      <c r="X84" s="42">
        <v>2430</v>
      </c>
    </row>
    <row r="85" spans="2:24" s="5" customFormat="1" ht="22.5" customHeight="1">
      <c r="B85" s="141" t="s">
        <v>23</v>
      </c>
      <c r="C85" s="126">
        <v>3240</v>
      </c>
      <c r="D85" s="249">
        <f t="shared" si="24"/>
        <v>0</v>
      </c>
      <c r="E85" s="250">
        <f t="shared" si="25"/>
        <v>0</v>
      </c>
      <c r="F85" s="252">
        <v>0</v>
      </c>
      <c r="G85" s="252">
        <v>0</v>
      </c>
      <c r="H85" s="252">
        <v>0</v>
      </c>
      <c r="I85" s="250">
        <f t="shared" si="26"/>
        <v>0</v>
      </c>
      <c r="J85" s="223">
        <v>0</v>
      </c>
      <c r="K85" s="252">
        <v>0</v>
      </c>
      <c r="L85" s="252"/>
      <c r="M85" s="252"/>
      <c r="N85" s="252"/>
      <c r="O85" s="252"/>
      <c r="P85" s="250">
        <f t="shared" si="30"/>
        <v>0</v>
      </c>
      <c r="Q85" s="252">
        <v>0</v>
      </c>
      <c r="R85" s="252">
        <v>0</v>
      </c>
      <c r="S85" s="252">
        <v>0</v>
      </c>
      <c r="T85" s="277"/>
      <c r="U85" s="252">
        <f>SUM(-T85,D85)</f>
        <v>0</v>
      </c>
      <c r="V85" s="252">
        <v>0</v>
      </c>
      <c r="W85" s="255">
        <v>0</v>
      </c>
      <c r="X85" s="35">
        <v>2440</v>
      </c>
    </row>
    <row r="86" spans="2:24" s="5" customFormat="1" ht="31.5" customHeight="1" hidden="1">
      <c r="B86" s="127" t="s">
        <v>69</v>
      </c>
      <c r="C86" s="126">
        <v>2450</v>
      </c>
      <c r="D86" s="249"/>
      <c r="E86" s="250">
        <f t="shared" si="25"/>
        <v>0</v>
      </c>
      <c r="F86" s="252">
        <v>0</v>
      </c>
      <c r="G86" s="252"/>
      <c r="H86" s="252"/>
      <c r="I86" s="250">
        <v>0</v>
      </c>
      <c r="J86" s="223">
        <v>0</v>
      </c>
      <c r="K86" s="252"/>
      <c r="L86" s="252"/>
      <c r="M86" s="252"/>
      <c r="N86" s="252"/>
      <c r="O86" s="252"/>
      <c r="P86" s="250">
        <f t="shared" si="30"/>
        <v>0</v>
      </c>
      <c r="Q86" s="252">
        <v>0</v>
      </c>
      <c r="R86" s="252">
        <v>0</v>
      </c>
      <c r="S86" s="252"/>
      <c r="T86" s="277"/>
      <c r="U86" s="252"/>
      <c r="V86" s="252">
        <v>0</v>
      </c>
      <c r="W86" s="255">
        <v>0</v>
      </c>
      <c r="X86" s="35"/>
    </row>
    <row r="87" spans="2:24" s="6" customFormat="1" ht="22.5" customHeight="1" hidden="1">
      <c r="B87" s="128" t="s">
        <v>24</v>
      </c>
      <c r="C87" s="179">
        <v>3000</v>
      </c>
      <c r="D87" s="249">
        <f aca="true" t="shared" si="32" ref="D87:D100">E87+P87</f>
        <v>0</v>
      </c>
      <c r="E87" s="250">
        <f t="shared" si="25"/>
        <v>0</v>
      </c>
      <c r="F87" s="252">
        <v>0</v>
      </c>
      <c r="G87" s="252">
        <v>0</v>
      </c>
      <c r="H87" s="252">
        <v>0</v>
      </c>
      <c r="I87" s="250">
        <f aca="true" t="shared" si="33" ref="I87:I100">SUM(G87:H87)</f>
        <v>0</v>
      </c>
      <c r="J87" s="223">
        <v>0</v>
      </c>
      <c r="K87" s="252">
        <v>0</v>
      </c>
      <c r="L87" s="252"/>
      <c r="M87" s="252"/>
      <c r="N87" s="252"/>
      <c r="O87" s="252"/>
      <c r="P87" s="250">
        <f t="shared" si="30"/>
        <v>0</v>
      </c>
      <c r="Q87" s="252">
        <v>0</v>
      </c>
      <c r="R87" s="252">
        <v>0</v>
      </c>
      <c r="S87" s="252">
        <v>0</v>
      </c>
      <c r="T87" s="277"/>
      <c r="U87" s="252">
        <f>SUM(T87,-D87)</f>
        <v>0</v>
      </c>
      <c r="V87" s="252">
        <v>0</v>
      </c>
      <c r="W87" s="255">
        <v>0</v>
      </c>
      <c r="X87" s="36">
        <v>3000</v>
      </c>
    </row>
    <row r="88" spans="2:24" s="9" customFormat="1" ht="30.75" customHeight="1" hidden="1">
      <c r="B88" s="128" t="s">
        <v>29</v>
      </c>
      <c r="C88" s="179">
        <v>4000</v>
      </c>
      <c r="D88" s="249">
        <f t="shared" si="32"/>
        <v>0</v>
      </c>
      <c r="E88" s="250">
        <f t="shared" si="25"/>
        <v>0</v>
      </c>
      <c r="F88" s="252">
        <v>0</v>
      </c>
      <c r="G88" s="252">
        <v>0</v>
      </c>
      <c r="H88" s="252">
        <v>0</v>
      </c>
      <c r="I88" s="250">
        <f t="shared" si="33"/>
        <v>0</v>
      </c>
      <c r="J88" s="223">
        <v>0</v>
      </c>
      <c r="K88" s="252">
        <v>0</v>
      </c>
      <c r="L88" s="277"/>
      <c r="M88" s="277"/>
      <c r="N88" s="277"/>
      <c r="O88" s="277"/>
      <c r="P88" s="250">
        <f t="shared" si="30"/>
        <v>0</v>
      </c>
      <c r="Q88" s="252">
        <v>0</v>
      </c>
      <c r="R88" s="252">
        <v>0</v>
      </c>
      <c r="S88" s="277"/>
      <c r="T88" s="277"/>
      <c r="U88" s="277"/>
      <c r="V88" s="252">
        <v>0</v>
      </c>
      <c r="W88" s="255">
        <v>0</v>
      </c>
      <c r="X88" s="49"/>
    </row>
    <row r="89" spans="2:24" s="9" customFormat="1" ht="0.75" customHeight="1" hidden="1" thickBot="1">
      <c r="B89" s="144" t="s">
        <v>70</v>
      </c>
      <c r="C89" s="202">
        <v>3000</v>
      </c>
      <c r="D89" s="257">
        <f t="shared" si="32"/>
        <v>0</v>
      </c>
      <c r="E89" s="258">
        <f t="shared" si="25"/>
        <v>0</v>
      </c>
      <c r="F89" s="259">
        <v>0</v>
      </c>
      <c r="G89" s="259">
        <v>0</v>
      </c>
      <c r="H89" s="259">
        <v>0</v>
      </c>
      <c r="I89" s="250">
        <f t="shared" si="33"/>
        <v>0</v>
      </c>
      <c r="J89" s="244">
        <v>0</v>
      </c>
      <c r="K89" s="259">
        <v>0</v>
      </c>
      <c r="L89" s="278"/>
      <c r="M89" s="278"/>
      <c r="N89" s="278"/>
      <c r="O89" s="278"/>
      <c r="P89" s="258">
        <f t="shared" si="30"/>
        <v>0</v>
      </c>
      <c r="Q89" s="259">
        <v>0</v>
      </c>
      <c r="R89" s="259">
        <v>0</v>
      </c>
      <c r="S89" s="278"/>
      <c r="T89" s="278"/>
      <c r="U89" s="278"/>
      <c r="V89" s="259">
        <v>0</v>
      </c>
      <c r="W89" s="279">
        <v>0</v>
      </c>
      <c r="X89" s="50"/>
    </row>
    <row r="90" spans="2:24" s="9" customFormat="1" ht="15.75" customHeight="1" hidden="1">
      <c r="B90" s="124" t="s">
        <v>71</v>
      </c>
      <c r="C90" s="203">
        <v>4000</v>
      </c>
      <c r="D90" s="280">
        <f t="shared" si="32"/>
        <v>0</v>
      </c>
      <c r="E90" s="250">
        <f t="shared" si="25"/>
        <v>0</v>
      </c>
      <c r="F90" s="281">
        <v>0</v>
      </c>
      <c r="G90" s="281">
        <v>0</v>
      </c>
      <c r="H90" s="281">
        <v>0</v>
      </c>
      <c r="I90" s="250">
        <f t="shared" si="33"/>
        <v>0</v>
      </c>
      <c r="J90" s="248">
        <v>0</v>
      </c>
      <c r="K90" s="281">
        <v>0</v>
      </c>
      <c r="L90" s="282"/>
      <c r="M90" s="282"/>
      <c r="N90" s="282"/>
      <c r="O90" s="282"/>
      <c r="P90" s="281"/>
      <c r="Q90" s="281">
        <v>0</v>
      </c>
      <c r="R90" s="281">
        <v>0</v>
      </c>
      <c r="S90" s="282"/>
      <c r="T90" s="282"/>
      <c r="U90" s="282"/>
      <c r="V90" s="281">
        <v>0</v>
      </c>
      <c r="W90" s="283">
        <v>0</v>
      </c>
      <c r="X90" s="53"/>
    </row>
    <row r="91" spans="2:24" s="9" customFormat="1" ht="21.75" customHeight="1" hidden="1">
      <c r="B91" s="128" t="s">
        <v>72</v>
      </c>
      <c r="C91" s="204">
        <v>4100</v>
      </c>
      <c r="D91" s="280">
        <f t="shared" si="32"/>
        <v>0</v>
      </c>
      <c r="E91" s="250">
        <f t="shared" si="25"/>
        <v>0</v>
      </c>
      <c r="F91" s="252">
        <v>0</v>
      </c>
      <c r="G91" s="252">
        <v>0</v>
      </c>
      <c r="H91" s="252">
        <v>0</v>
      </c>
      <c r="I91" s="250">
        <f t="shared" si="33"/>
        <v>0</v>
      </c>
      <c r="J91" s="223">
        <v>0</v>
      </c>
      <c r="K91" s="252">
        <v>0</v>
      </c>
      <c r="L91" s="277"/>
      <c r="M91" s="277"/>
      <c r="N91" s="277"/>
      <c r="O91" s="277"/>
      <c r="P91" s="250"/>
      <c r="Q91" s="252">
        <v>0</v>
      </c>
      <c r="R91" s="252">
        <v>0</v>
      </c>
      <c r="S91" s="277"/>
      <c r="T91" s="277"/>
      <c r="U91" s="277"/>
      <c r="V91" s="252">
        <v>0</v>
      </c>
      <c r="W91" s="255">
        <v>0</v>
      </c>
      <c r="X91" s="49"/>
    </row>
    <row r="92" spans="2:24" s="9" customFormat="1" ht="27.75" customHeight="1">
      <c r="B92" s="128" t="s">
        <v>27</v>
      </c>
      <c r="C92" s="204">
        <v>4110</v>
      </c>
      <c r="D92" s="284">
        <f t="shared" si="32"/>
        <v>0</v>
      </c>
      <c r="E92" s="224">
        <f t="shared" si="25"/>
        <v>0</v>
      </c>
      <c r="F92" s="223">
        <v>0</v>
      </c>
      <c r="G92" s="252">
        <v>0</v>
      </c>
      <c r="H92" s="252">
        <v>0</v>
      </c>
      <c r="I92" s="224">
        <f t="shared" si="33"/>
        <v>0</v>
      </c>
      <c r="J92" s="223">
        <v>0</v>
      </c>
      <c r="K92" s="223">
        <v>0</v>
      </c>
      <c r="L92" s="277"/>
      <c r="M92" s="277"/>
      <c r="N92" s="277"/>
      <c r="O92" s="277"/>
      <c r="P92" s="250">
        <f aca="true" t="shared" si="34" ref="P92:P103">Q92+R92+V92+W92</f>
        <v>0</v>
      </c>
      <c r="Q92" s="252">
        <v>0</v>
      </c>
      <c r="R92" s="252">
        <v>0</v>
      </c>
      <c r="S92" s="277"/>
      <c r="T92" s="277"/>
      <c r="U92" s="277"/>
      <c r="V92" s="252">
        <v>0</v>
      </c>
      <c r="W92" s="255">
        <v>0</v>
      </c>
      <c r="X92" s="49"/>
    </row>
    <row r="93" spans="2:24" s="9" customFormat="1" ht="33.75">
      <c r="B93" s="133" t="s">
        <v>63</v>
      </c>
      <c r="C93" s="205">
        <v>4111</v>
      </c>
      <c r="D93" s="284">
        <f t="shared" si="32"/>
        <v>0</v>
      </c>
      <c r="E93" s="224">
        <f t="shared" si="25"/>
        <v>0</v>
      </c>
      <c r="F93" s="223">
        <v>0</v>
      </c>
      <c r="G93" s="223">
        <v>0</v>
      </c>
      <c r="H93" s="223">
        <v>0</v>
      </c>
      <c r="I93" s="224">
        <f t="shared" si="33"/>
        <v>0</v>
      </c>
      <c r="J93" s="223">
        <v>0</v>
      </c>
      <c r="K93" s="223">
        <v>0</v>
      </c>
      <c r="L93" s="247"/>
      <c r="M93" s="247"/>
      <c r="N93" s="247"/>
      <c r="O93" s="247"/>
      <c r="P93" s="224">
        <f t="shared" si="34"/>
        <v>0</v>
      </c>
      <c r="Q93" s="223">
        <v>0</v>
      </c>
      <c r="R93" s="223">
        <v>0</v>
      </c>
      <c r="S93" s="247"/>
      <c r="T93" s="247"/>
      <c r="U93" s="247"/>
      <c r="V93" s="223">
        <v>0</v>
      </c>
      <c r="W93" s="246">
        <v>0</v>
      </c>
      <c r="X93" s="49"/>
    </row>
    <row r="94" spans="2:24" s="9" customFormat="1" ht="33" customHeight="1">
      <c r="B94" s="133" t="s">
        <v>154</v>
      </c>
      <c r="C94" s="134">
        <v>4112</v>
      </c>
      <c r="D94" s="284">
        <f t="shared" si="32"/>
        <v>0</v>
      </c>
      <c r="E94" s="224">
        <f t="shared" si="25"/>
        <v>0</v>
      </c>
      <c r="F94" s="223">
        <v>0</v>
      </c>
      <c r="G94" s="223">
        <v>0</v>
      </c>
      <c r="H94" s="223">
        <v>0</v>
      </c>
      <c r="I94" s="224">
        <f t="shared" si="33"/>
        <v>0</v>
      </c>
      <c r="J94" s="223">
        <v>0</v>
      </c>
      <c r="K94" s="223">
        <v>0</v>
      </c>
      <c r="L94" s="247"/>
      <c r="M94" s="247"/>
      <c r="N94" s="247"/>
      <c r="O94" s="247"/>
      <c r="P94" s="224">
        <f t="shared" si="34"/>
        <v>0</v>
      </c>
      <c r="Q94" s="223">
        <v>0</v>
      </c>
      <c r="R94" s="223">
        <v>0</v>
      </c>
      <c r="S94" s="247"/>
      <c r="T94" s="247"/>
      <c r="U94" s="247"/>
      <c r="V94" s="223">
        <v>0</v>
      </c>
      <c r="W94" s="246">
        <v>0</v>
      </c>
      <c r="X94" s="49"/>
    </row>
    <row r="95" spans="2:24" s="9" customFormat="1" ht="21.75" customHeight="1">
      <c r="B95" s="133" t="s">
        <v>64</v>
      </c>
      <c r="C95" s="134">
        <v>4113</v>
      </c>
      <c r="D95" s="280">
        <f t="shared" si="32"/>
        <v>0</v>
      </c>
      <c r="E95" s="250">
        <f t="shared" si="25"/>
        <v>0</v>
      </c>
      <c r="F95" s="252">
        <v>0</v>
      </c>
      <c r="G95" s="252">
        <v>0</v>
      </c>
      <c r="H95" s="252">
        <v>0</v>
      </c>
      <c r="I95" s="250">
        <f t="shared" si="33"/>
        <v>0</v>
      </c>
      <c r="J95" s="223">
        <v>0</v>
      </c>
      <c r="K95" s="252">
        <v>0</v>
      </c>
      <c r="L95" s="277"/>
      <c r="M95" s="277"/>
      <c r="N95" s="277"/>
      <c r="O95" s="277"/>
      <c r="P95" s="250">
        <f t="shared" si="34"/>
        <v>0</v>
      </c>
      <c r="Q95" s="252">
        <v>0</v>
      </c>
      <c r="R95" s="252">
        <v>0</v>
      </c>
      <c r="S95" s="277"/>
      <c r="T95" s="277"/>
      <c r="U95" s="277"/>
      <c r="V95" s="252">
        <v>0</v>
      </c>
      <c r="W95" s="255">
        <v>0</v>
      </c>
      <c r="X95" s="49"/>
    </row>
    <row r="96" spans="2:24" s="9" customFormat="1" ht="21" customHeight="1" hidden="1">
      <c r="B96" s="206" t="s">
        <v>73</v>
      </c>
      <c r="C96" s="207">
        <v>4120</v>
      </c>
      <c r="D96" s="285">
        <f t="shared" si="32"/>
        <v>0</v>
      </c>
      <c r="E96" s="271">
        <f t="shared" si="25"/>
        <v>0</v>
      </c>
      <c r="F96" s="271">
        <v>0</v>
      </c>
      <c r="G96" s="271">
        <v>0</v>
      </c>
      <c r="H96" s="271">
        <v>0</v>
      </c>
      <c r="I96" s="250">
        <f t="shared" si="33"/>
        <v>0</v>
      </c>
      <c r="J96" s="245">
        <v>0</v>
      </c>
      <c r="K96" s="271">
        <v>0</v>
      </c>
      <c r="L96" s="286"/>
      <c r="M96" s="286"/>
      <c r="N96" s="286"/>
      <c r="O96" s="286"/>
      <c r="P96" s="270">
        <f t="shared" si="34"/>
        <v>0</v>
      </c>
      <c r="Q96" s="271">
        <v>0</v>
      </c>
      <c r="R96" s="271">
        <v>0</v>
      </c>
      <c r="S96" s="286"/>
      <c r="T96" s="286"/>
      <c r="U96" s="286"/>
      <c r="V96" s="271">
        <v>0</v>
      </c>
      <c r="W96" s="287">
        <v>0</v>
      </c>
      <c r="X96" s="51"/>
    </row>
    <row r="97" spans="2:24" s="9" customFormat="1" ht="30.75" customHeight="1" hidden="1">
      <c r="B97" s="133" t="s">
        <v>155</v>
      </c>
      <c r="C97" s="134">
        <v>4121</v>
      </c>
      <c r="D97" s="285">
        <f t="shared" si="32"/>
        <v>0</v>
      </c>
      <c r="E97" s="271">
        <f t="shared" si="25"/>
        <v>0</v>
      </c>
      <c r="F97" s="252">
        <v>0</v>
      </c>
      <c r="G97" s="252">
        <v>0</v>
      </c>
      <c r="H97" s="252">
        <v>0</v>
      </c>
      <c r="I97" s="250">
        <f t="shared" si="33"/>
        <v>0</v>
      </c>
      <c r="J97" s="223">
        <v>0</v>
      </c>
      <c r="K97" s="252">
        <v>0</v>
      </c>
      <c r="L97" s="277"/>
      <c r="M97" s="277"/>
      <c r="N97" s="277"/>
      <c r="O97" s="277"/>
      <c r="P97" s="252">
        <f t="shared" si="34"/>
        <v>0</v>
      </c>
      <c r="Q97" s="252">
        <v>0</v>
      </c>
      <c r="R97" s="252">
        <v>0</v>
      </c>
      <c r="S97" s="277"/>
      <c r="T97" s="277"/>
      <c r="U97" s="277"/>
      <c r="V97" s="252">
        <v>0</v>
      </c>
      <c r="W97" s="255">
        <v>0</v>
      </c>
      <c r="X97" s="49"/>
    </row>
    <row r="98" spans="2:24" s="9" customFormat="1" ht="35.25" customHeight="1" hidden="1">
      <c r="B98" s="133" t="s">
        <v>156</v>
      </c>
      <c r="C98" s="134">
        <v>4122</v>
      </c>
      <c r="D98" s="285">
        <f t="shared" si="32"/>
        <v>0</v>
      </c>
      <c r="E98" s="271">
        <f t="shared" si="25"/>
        <v>0</v>
      </c>
      <c r="F98" s="252">
        <v>0</v>
      </c>
      <c r="G98" s="252">
        <v>0</v>
      </c>
      <c r="H98" s="252">
        <v>0</v>
      </c>
      <c r="I98" s="250">
        <f t="shared" si="33"/>
        <v>0</v>
      </c>
      <c r="J98" s="223">
        <v>0</v>
      </c>
      <c r="K98" s="252">
        <v>0</v>
      </c>
      <c r="L98" s="277"/>
      <c r="M98" s="277"/>
      <c r="N98" s="277"/>
      <c r="O98" s="277"/>
      <c r="P98" s="252">
        <f t="shared" si="34"/>
        <v>0</v>
      </c>
      <c r="Q98" s="252">
        <v>0</v>
      </c>
      <c r="R98" s="252">
        <v>0</v>
      </c>
      <c r="S98" s="277"/>
      <c r="T98" s="277"/>
      <c r="U98" s="277"/>
      <c r="V98" s="252">
        <v>0</v>
      </c>
      <c r="W98" s="255">
        <v>0</v>
      </c>
      <c r="X98" s="49"/>
    </row>
    <row r="99" spans="2:24" s="9" customFormat="1" ht="21" customHeight="1" hidden="1">
      <c r="B99" s="133" t="s">
        <v>76</v>
      </c>
      <c r="C99" s="134">
        <v>4123</v>
      </c>
      <c r="D99" s="285">
        <f t="shared" si="32"/>
        <v>0</v>
      </c>
      <c r="E99" s="271">
        <f t="shared" si="25"/>
        <v>0</v>
      </c>
      <c r="F99" s="252">
        <v>0</v>
      </c>
      <c r="G99" s="252">
        <v>0</v>
      </c>
      <c r="H99" s="252">
        <v>0</v>
      </c>
      <c r="I99" s="250">
        <f t="shared" si="33"/>
        <v>0</v>
      </c>
      <c r="J99" s="223">
        <v>0</v>
      </c>
      <c r="K99" s="252">
        <v>0</v>
      </c>
      <c r="L99" s="277"/>
      <c r="M99" s="277"/>
      <c r="N99" s="277"/>
      <c r="O99" s="277"/>
      <c r="P99" s="252">
        <f t="shared" si="34"/>
        <v>0</v>
      </c>
      <c r="Q99" s="252">
        <v>0</v>
      </c>
      <c r="R99" s="252">
        <v>0</v>
      </c>
      <c r="S99" s="277"/>
      <c r="T99" s="277"/>
      <c r="U99" s="277"/>
      <c r="V99" s="252">
        <v>0</v>
      </c>
      <c r="W99" s="255">
        <v>0</v>
      </c>
      <c r="X99" s="49"/>
    </row>
    <row r="100" spans="2:24" s="9" customFormat="1" ht="23.25" customHeight="1" hidden="1">
      <c r="B100" s="184" t="s">
        <v>77</v>
      </c>
      <c r="C100" s="145">
        <v>4200</v>
      </c>
      <c r="D100" s="253">
        <f t="shared" si="32"/>
        <v>0</v>
      </c>
      <c r="E100" s="252">
        <f t="shared" si="25"/>
        <v>0</v>
      </c>
      <c r="F100" s="252">
        <v>0</v>
      </c>
      <c r="G100" s="252">
        <v>0</v>
      </c>
      <c r="H100" s="252">
        <v>0</v>
      </c>
      <c r="I100" s="252">
        <f t="shared" si="33"/>
        <v>0</v>
      </c>
      <c r="J100" s="223">
        <v>0</v>
      </c>
      <c r="K100" s="252">
        <v>0</v>
      </c>
      <c r="L100" s="277"/>
      <c r="M100" s="277"/>
      <c r="N100" s="277"/>
      <c r="O100" s="277"/>
      <c r="P100" s="252">
        <f t="shared" si="34"/>
        <v>0</v>
      </c>
      <c r="Q100" s="252">
        <v>0</v>
      </c>
      <c r="R100" s="252">
        <v>0</v>
      </c>
      <c r="S100" s="277"/>
      <c r="T100" s="277"/>
      <c r="U100" s="277"/>
      <c r="V100" s="252">
        <v>0</v>
      </c>
      <c r="W100" s="252">
        <v>0</v>
      </c>
      <c r="X100" s="52"/>
    </row>
    <row r="101" spans="2:24" s="9" customFormat="1" ht="23.25" customHeight="1">
      <c r="B101" s="215" t="s">
        <v>25</v>
      </c>
      <c r="C101" s="146">
        <v>4210</v>
      </c>
      <c r="D101" s="253"/>
      <c r="E101" s="252">
        <f t="shared" si="25"/>
        <v>0</v>
      </c>
      <c r="F101" s="252">
        <v>0</v>
      </c>
      <c r="G101" s="252"/>
      <c r="H101" s="252"/>
      <c r="I101" s="252">
        <v>0</v>
      </c>
      <c r="J101" s="223">
        <v>0</v>
      </c>
      <c r="K101" s="252">
        <v>0</v>
      </c>
      <c r="L101" s="277"/>
      <c r="M101" s="277"/>
      <c r="N101" s="277"/>
      <c r="O101" s="277"/>
      <c r="P101" s="252">
        <f t="shared" si="34"/>
        <v>0</v>
      </c>
      <c r="Q101" s="252">
        <v>0</v>
      </c>
      <c r="R101" s="252">
        <v>0</v>
      </c>
      <c r="S101" s="277"/>
      <c r="T101" s="277"/>
      <c r="U101" s="277"/>
      <c r="V101" s="252">
        <v>0</v>
      </c>
      <c r="W101" s="252">
        <v>0</v>
      </c>
      <c r="X101" s="52"/>
    </row>
    <row r="102" spans="2:24" s="9" customFormat="1" ht="19.5" customHeight="1" hidden="1" thickBot="1">
      <c r="B102" s="185" t="s">
        <v>78</v>
      </c>
      <c r="C102" s="186">
        <v>4220</v>
      </c>
      <c r="D102" s="187">
        <f>E102+P102</f>
        <v>0</v>
      </c>
      <c r="E102" s="180">
        <f t="shared" si="25"/>
        <v>0</v>
      </c>
      <c r="F102" s="180">
        <v>0</v>
      </c>
      <c r="G102" s="180">
        <v>0</v>
      </c>
      <c r="H102" s="180">
        <v>0</v>
      </c>
      <c r="I102" s="180">
        <f>SUM(G102:H102)</f>
        <v>0</v>
      </c>
      <c r="J102" s="139">
        <v>0</v>
      </c>
      <c r="K102" s="181">
        <v>0</v>
      </c>
      <c r="L102" s="182"/>
      <c r="M102" s="182"/>
      <c r="N102" s="182"/>
      <c r="O102" s="182"/>
      <c r="P102" s="181">
        <f t="shared" si="34"/>
        <v>0</v>
      </c>
      <c r="Q102" s="181">
        <v>0</v>
      </c>
      <c r="R102" s="181">
        <v>0</v>
      </c>
      <c r="S102" s="182"/>
      <c r="T102" s="182"/>
      <c r="U102" s="182"/>
      <c r="V102" s="181">
        <v>0</v>
      </c>
      <c r="W102" s="183">
        <v>0</v>
      </c>
      <c r="X102" s="50"/>
    </row>
    <row r="103" spans="2:24" s="9" customFormat="1" ht="18.75" customHeight="1" hidden="1" thickBot="1">
      <c r="B103" s="212"/>
      <c r="C103" s="213"/>
      <c r="D103" s="148">
        <f>E103+P103</f>
        <v>0</v>
      </c>
      <c r="E103" s="149">
        <f t="shared" si="25"/>
        <v>0</v>
      </c>
      <c r="F103" s="149">
        <v>0</v>
      </c>
      <c r="G103" s="149">
        <v>0</v>
      </c>
      <c r="H103" s="149">
        <v>0</v>
      </c>
      <c r="I103" s="178">
        <f>SUM(G103:H103)</f>
        <v>0</v>
      </c>
      <c r="J103" s="150">
        <v>0</v>
      </c>
      <c r="K103" s="149">
        <v>0</v>
      </c>
      <c r="L103" s="151"/>
      <c r="M103" s="151"/>
      <c r="N103" s="151"/>
      <c r="O103" s="151"/>
      <c r="P103" s="149">
        <f t="shared" si="34"/>
        <v>0</v>
      </c>
      <c r="Q103" s="149">
        <v>0</v>
      </c>
      <c r="R103" s="149">
        <v>0</v>
      </c>
      <c r="S103" s="151"/>
      <c r="T103" s="151"/>
      <c r="U103" s="151"/>
      <c r="V103" s="149">
        <v>0</v>
      </c>
      <c r="W103" s="152">
        <v>0</v>
      </c>
      <c r="X103" s="56"/>
    </row>
    <row r="104" spans="2:23" s="12" customFormat="1" ht="18" customHeight="1">
      <c r="B104" s="153" t="s">
        <v>164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4"/>
      <c r="U104" s="154"/>
      <c r="V104" s="154"/>
      <c r="W104" s="154"/>
    </row>
    <row r="105" spans="2:23" s="12" customFormat="1" ht="18" customHeight="1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4"/>
      <c r="U105" s="154"/>
      <c r="V105" s="154"/>
      <c r="W105" s="154"/>
    </row>
    <row r="106" spans="2:23" s="18" customFormat="1" ht="19.5" customHeight="1">
      <c r="B106" s="155"/>
      <c r="C106" s="155" t="s">
        <v>39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6"/>
      <c r="U106" s="156"/>
      <c r="V106" s="156"/>
      <c r="W106" s="156"/>
    </row>
    <row r="107" spans="2:23" s="1" customFormat="1" ht="20.25" customHeight="1">
      <c r="B107" s="157" t="s">
        <v>120</v>
      </c>
      <c r="C107" s="158"/>
      <c r="D107" s="159"/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2"/>
      <c r="Q107" s="163"/>
      <c r="R107" s="161"/>
      <c r="S107" s="161"/>
      <c r="T107" s="164"/>
      <c r="U107" s="164"/>
      <c r="V107" s="164"/>
      <c r="W107" s="164"/>
    </row>
    <row r="108" spans="2:23" s="18" customFormat="1" ht="12.75">
      <c r="B108" s="165"/>
      <c r="C108" s="166"/>
      <c r="D108" s="155"/>
      <c r="E108" s="155"/>
      <c r="F108" s="167" t="s">
        <v>30</v>
      </c>
      <c r="G108" s="167"/>
      <c r="H108" s="167"/>
      <c r="I108" s="167"/>
      <c r="J108" s="167"/>
      <c r="K108" s="167"/>
      <c r="L108" s="167"/>
      <c r="M108" s="167"/>
      <c r="N108" s="167"/>
      <c r="O108" s="167"/>
      <c r="P108" s="168"/>
      <c r="Q108" s="169" t="s">
        <v>1</v>
      </c>
      <c r="R108" s="169"/>
      <c r="S108" s="169"/>
      <c r="T108" s="156"/>
      <c r="U108" s="156"/>
      <c r="V108" s="156"/>
      <c r="W108" s="156"/>
    </row>
    <row r="109" spans="2:23" s="18" customFormat="1" ht="21" customHeight="1">
      <c r="B109" s="165"/>
      <c r="C109" s="166"/>
      <c r="D109" s="155"/>
      <c r="E109" s="155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6"/>
      <c r="R109" s="166"/>
      <c r="S109" s="166"/>
      <c r="T109" s="156"/>
      <c r="U109" s="156"/>
      <c r="V109" s="156"/>
      <c r="W109" s="156"/>
    </row>
    <row r="110" spans="2:23" s="18" customFormat="1" ht="21" customHeight="1">
      <c r="B110" s="157"/>
      <c r="C110" s="166"/>
      <c r="D110" s="155"/>
      <c r="E110" s="155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6"/>
      <c r="R110" s="166"/>
      <c r="S110" s="166"/>
      <c r="T110" s="156"/>
      <c r="U110" s="156"/>
      <c r="V110" s="156"/>
      <c r="W110" s="156"/>
    </row>
    <row r="111" spans="2:23" s="1" customFormat="1" ht="21" customHeight="1">
      <c r="B111" s="305" t="s">
        <v>179</v>
      </c>
      <c r="C111" s="305"/>
      <c r="D111" s="305"/>
      <c r="E111" s="158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/>
      <c r="Q111" s="304" t="s">
        <v>180</v>
      </c>
      <c r="R111" s="304"/>
      <c r="S111" s="161"/>
      <c r="T111" s="164"/>
      <c r="U111" s="164"/>
      <c r="V111" s="164"/>
      <c r="W111" s="164"/>
    </row>
    <row r="112" spans="2:23" s="18" customFormat="1" ht="12.75">
      <c r="B112" s="210" t="s">
        <v>165</v>
      </c>
      <c r="C112" s="166"/>
      <c r="D112" s="166"/>
      <c r="E112" s="166"/>
      <c r="F112" s="171" t="s">
        <v>31</v>
      </c>
      <c r="G112" s="167"/>
      <c r="H112" s="167"/>
      <c r="I112" s="167"/>
      <c r="J112" s="167"/>
      <c r="K112" s="167"/>
      <c r="L112" s="167"/>
      <c r="M112" s="167"/>
      <c r="N112" s="167"/>
      <c r="O112" s="167"/>
      <c r="P112" s="168"/>
      <c r="Q112" s="169" t="s">
        <v>1</v>
      </c>
      <c r="R112" s="169"/>
      <c r="S112" s="169"/>
      <c r="T112" s="156"/>
      <c r="U112" s="156"/>
      <c r="V112" s="156"/>
      <c r="W112" s="156"/>
    </row>
    <row r="113" spans="2:23" s="18" customFormat="1" ht="18.75">
      <c r="B113" s="211" t="str">
        <f>'зміни показ.2015'!A108</f>
        <v>10.04.2015 р.</v>
      </c>
      <c r="C113" s="172"/>
      <c r="D113" s="166"/>
      <c r="E113" s="166"/>
      <c r="F113" s="16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2:23" s="1" customFormat="1" ht="13.5" customHeight="1">
      <c r="B114" s="170" t="s">
        <v>65</v>
      </c>
      <c r="C114" s="173"/>
      <c r="D114" s="158"/>
      <c r="E114" s="158"/>
      <c r="F114" s="158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2:23" s="1" customFormat="1" ht="15">
      <c r="B115" s="174"/>
      <c r="C115" s="175"/>
      <c r="D115" s="173"/>
      <c r="E115" s="176"/>
      <c r="F115" s="176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64"/>
      <c r="U115" s="164"/>
      <c r="V115" s="164"/>
      <c r="W115" s="164"/>
    </row>
    <row r="116" spans="2:23" s="1" customFormat="1" ht="12.75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2:23" s="1" customFormat="1" ht="12.75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</row>
    <row r="118" spans="2:23" s="1" customFormat="1" ht="12.75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2:23" s="1" customFormat="1" ht="12.75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</row>
    <row r="120" spans="2:23" s="1" customFormat="1" ht="15.75">
      <c r="B120" s="177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2:23" s="1" customFormat="1" ht="15.75">
      <c r="B121" s="177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77"/>
      <c r="P121" s="164"/>
      <c r="Q121" s="164"/>
      <c r="R121" s="164"/>
      <c r="S121" s="164"/>
      <c r="T121" s="164"/>
      <c r="U121" s="164"/>
      <c r="V121" s="164"/>
      <c r="W121" s="164"/>
    </row>
    <row r="122" spans="2:23" s="1" customFormat="1" ht="12.75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2:23" s="1" customFormat="1" ht="12.75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2:23" s="1" customFormat="1" ht="12.75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2:23" s="1" customFormat="1" ht="12.7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2:23" s="1" customFormat="1" ht="12.75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2:23" s="1" customFormat="1" ht="12.75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2:23" s="1" customFormat="1" ht="12.75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2:23" s="1" customFormat="1" ht="12.75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2:23" s="1" customFormat="1" ht="12.75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2:23" s="1" customFormat="1" ht="12.75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2:23" ht="12.7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2:2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2:23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2:23" ht="12.7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2:23" ht="12.7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2:23" ht="12.7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2:23" ht="12.7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2:23" ht="12.7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2:23" ht="12.7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2:23" ht="12.7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2:23" ht="12.7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2:23" ht="12.7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2:23" ht="12.7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2:23" ht="12.7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2:23" ht="12.7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2:23" ht="12.7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2:23" ht="12.7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2:2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2:23" ht="12.7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2:23" ht="12.7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2:23" ht="12.7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2:23" ht="12.7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2:23" ht="12.7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2:23" ht="12.7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2:23" ht="12.7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2:23" ht="12.7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2:23" ht="12.7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2:23" ht="12.7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2:23" ht="12.7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2:23" ht="12.7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2:23" ht="12.7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2:23" ht="12.7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2:23" ht="12.7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2:2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2:23" ht="12.7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2:23" ht="12.7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2:23" ht="12.7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2:23" ht="12.7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2:23" ht="12.7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2:23" ht="12.7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2:23" ht="12.7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2:23" ht="12.7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2:23" ht="12.7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2:23" ht="12.7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2:23" ht="12.7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2:23" ht="12.7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2:23" ht="12.7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2:23" ht="12.7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2:23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2:23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2:23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2:23" ht="12.7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2:23" ht="12.7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2:23" ht="12.7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2:23" ht="12.7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2:23" ht="12.7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2:23" ht="12.7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2:23" ht="12.7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2:23" ht="12.7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2:23" ht="12.7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2:23" ht="12.7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2:23" ht="12.7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2:23" ht="12.7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2:23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2:23" ht="12.7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2:23" ht="12.7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2:23" ht="12.7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2:23" ht="12.7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2:23" ht="12.7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2:23" ht="12.7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2:23" ht="12.75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2:23" ht="12.75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2:23" ht="12.75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2:23" ht="12.75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2:23" ht="12.75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2:23" ht="12.75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2:23" ht="12.7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2:23" ht="12.75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2:23" ht="12.75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2:23" ht="12.7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2:23" ht="12.75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2:23" ht="12.75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2:23" ht="12.75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2:23" ht="12.7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2:23" ht="12.7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2:23" ht="12.7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2:23" ht="12.7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2:23" ht="12.7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2:23" ht="12.7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2:23" ht="12.7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2:23" ht="12.7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2:23" ht="12.7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2:23" ht="12.7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2:23" ht="12.7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2:23" ht="12.7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2:23" ht="12.7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2:23" ht="12.7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2:23" ht="12.7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2:23" ht="12.75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2:23" ht="12.75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2:23" ht="12.75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2:23" ht="12.75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2:23" ht="12.75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2:23" ht="12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2:23" ht="12.75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2:23" ht="12.75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2:23" ht="12.75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2:23" ht="12.75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2:23" ht="12.75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2:23" ht="12.75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2:23" ht="12.75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2:23" ht="12.75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  <row r="244" spans="2:23" ht="12.75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</row>
    <row r="245" spans="2:23" ht="12.75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</row>
    <row r="246" spans="2:23" ht="12.75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</row>
    <row r="247" spans="2:23" ht="12.75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</row>
    <row r="248" spans="2:23" ht="12.75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</row>
    <row r="249" spans="2:23" ht="12.75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</row>
    <row r="250" spans="2:23" ht="12.75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2:23" ht="12.75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</row>
    <row r="252" spans="2:23" ht="12.75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</row>
    <row r="253" spans="2:23" ht="12.75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</row>
    <row r="254" spans="2:23" ht="12.75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</row>
    <row r="255" spans="2:23" ht="12.75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</row>
    <row r="256" spans="2:23" ht="12.75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</row>
    <row r="257" spans="2:23" ht="12.75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</row>
    <row r="258" spans="2:23" ht="12.75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</row>
    <row r="259" spans="2:23" ht="12.75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</row>
    <row r="260" spans="2:23" ht="12.75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</row>
    <row r="261" spans="2:23" ht="12.75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</row>
    <row r="262" spans="2:23" ht="12.75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</row>
    <row r="263" spans="2:23" ht="12.75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</row>
    <row r="264" spans="2:23" ht="12.75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2:23" ht="12.75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</row>
    <row r="266" spans="2:23" ht="12.75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</row>
    <row r="267" spans="2:23" ht="12.75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</row>
    <row r="268" spans="2:23" ht="12.75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</row>
    <row r="269" spans="2:23" ht="12.75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</row>
    <row r="270" spans="2:23" ht="12.75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</row>
    <row r="271" spans="2:23" ht="12.75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</row>
    <row r="272" spans="2:23" ht="12.75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</row>
    <row r="273" spans="2:23" ht="12.75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</row>
    <row r="274" spans="2:23" ht="12.75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2:23" ht="12.75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</row>
    <row r="276" spans="2:23" ht="12.75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</row>
    <row r="277" spans="2:23" ht="12.75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</row>
    <row r="278" spans="2:23" ht="12.75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</row>
    <row r="279" spans="2:23" ht="12.75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</row>
    <row r="280" spans="2:23" ht="12.75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</row>
    <row r="281" spans="2:23" ht="12.75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</row>
    <row r="282" spans="2:23" ht="12.75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</row>
    <row r="283" spans="2:23" ht="12.75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</row>
    <row r="284" spans="2:23" ht="12.75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</row>
    <row r="285" spans="2:23" ht="12.75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</row>
    <row r="286" spans="2:23" ht="12.75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</row>
    <row r="287" spans="2:23" ht="12.75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</row>
    <row r="288" spans="2:23" ht="12.75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</row>
    <row r="289" spans="2:23" ht="12.75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</row>
    <row r="290" spans="2:23" ht="12.75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</row>
    <row r="291" spans="2:23" ht="12.75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</row>
    <row r="292" spans="2:23" ht="12.75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</row>
    <row r="293" spans="2:23" ht="12.75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</row>
    <row r="294" spans="2:23" ht="12.75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</row>
    <row r="295" spans="2:23" ht="12.75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</row>
    <row r="296" spans="2:23" ht="12.75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</row>
    <row r="297" spans="2:23" ht="12.75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</row>
    <row r="298" spans="2:23" ht="12.75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</row>
    <row r="299" spans="2:23" ht="12.75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</row>
    <row r="300" spans="2:23" ht="12.75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</row>
    <row r="301" spans="2:23" ht="12.75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</row>
    <row r="302" spans="2:23" ht="12.75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</row>
    <row r="303" spans="2:23" ht="12.75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</row>
    <row r="304" spans="2:23" ht="12.75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</row>
    <row r="305" spans="2:23" ht="12.75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</row>
    <row r="306" spans="2:23" ht="12.75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</row>
    <row r="307" spans="2:23" ht="12.75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2:23" ht="12.75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</row>
    <row r="309" spans="2:23" ht="12.75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</row>
    <row r="310" spans="2:23" ht="12.75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</row>
    <row r="311" spans="2:23" ht="12.75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</row>
    <row r="312" spans="2:23" ht="12.75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</row>
    <row r="313" spans="2:23" ht="12.75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</row>
    <row r="314" spans="2:23" ht="12.75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</row>
    <row r="315" spans="2:23" ht="12.75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</row>
    <row r="316" spans="2:23" ht="12.75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</row>
    <row r="317" spans="2:23" ht="12.75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2:23" ht="12.75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</row>
    <row r="319" spans="2:23" ht="12.75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</row>
    <row r="320" spans="2:23" ht="12.75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</row>
    <row r="321" spans="2:23" ht="12.75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</row>
    <row r="322" spans="2:23" ht="12.75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</row>
    <row r="323" spans="2:23" ht="12.75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</row>
    <row r="324" spans="2:23" ht="12.75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</row>
    <row r="325" spans="2:23" ht="12.75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</row>
    <row r="326" spans="2:23" ht="12.75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</row>
    <row r="327" spans="2:23" ht="12.75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</row>
    <row r="328" spans="2:23" ht="12.75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</row>
    <row r="329" spans="2:23" ht="12.75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</row>
    <row r="330" spans="2:23" ht="12.75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</row>
    <row r="331" spans="2:23" ht="12.75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</row>
    <row r="332" spans="2:23" ht="12.75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</row>
    <row r="333" spans="2:23" ht="12.75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</row>
    <row r="334" spans="2:23" ht="12.75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</row>
    <row r="335" spans="2:23" ht="12.75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</row>
    <row r="336" spans="2:23" ht="12.75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</row>
    <row r="337" spans="2:23" ht="12.75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</row>
    <row r="338" spans="2:23" ht="12.75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</row>
    <row r="339" spans="2:23" ht="12.75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</row>
    <row r="340" spans="2:23" ht="12.75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</row>
    <row r="341" spans="2:23" ht="12.75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</row>
    <row r="342" spans="2:23" ht="12.75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</row>
    <row r="343" spans="2:23" ht="12.75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</row>
    <row r="344" spans="2:23" ht="12.75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</row>
    <row r="345" spans="2:23" ht="12.75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</row>
    <row r="346" spans="2:23" ht="12.75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</row>
    <row r="347" spans="2:23" ht="12.75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</row>
    <row r="348" spans="2:23" ht="12.75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</row>
    <row r="349" spans="2:23" ht="12.75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</row>
    <row r="350" spans="2:23" ht="12.75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</row>
    <row r="351" spans="2:23" ht="12.75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2:23" ht="12.75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</row>
    <row r="353" spans="2:23" ht="12.75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</row>
    <row r="354" spans="2:23" ht="12.75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</row>
    <row r="355" spans="2:23" ht="12.75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</row>
    <row r="356" spans="2:23" ht="12.75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</row>
    <row r="357" spans="2:23" ht="12.75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</row>
    <row r="358" spans="2:23" ht="12.75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2.75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  <row r="360" spans="2:23" ht="12.75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</row>
    <row r="361" spans="2:23" ht="12.75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2:23" ht="12.75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</row>
    <row r="363" spans="2:23" ht="12.75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</row>
    <row r="364" spans="2:23" ht="12.75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</row>
    <row r="365" spans="2:23" ht="12.75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</row>
    <row r="366" spans="2:23" ht="12.75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</row>
    <row r="367" spans="2:23" ht="12.75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</row>
    <row r="368" spans="2:23" ht="12.75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</row>
    <row r="369" spans="2:23" ht="12.75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</row>
    <row r="370" spans="2:23" ht="12.75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</row>
    <row r="371" spans="2:23" ht="12.75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</row>
    <row r="372" spans="2:23" ht="12.75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</row>
    <row r="373" spans="2:23" ht="12.7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</row>
    <row r="374" spans="2:23" ht="12.75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</row>
    <row r="375" spans="2:23" ht="12.75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</row>
    <row r="376" spans="2:23" ht="12.75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</row>
    <row r="377" spans="2:23" ht="12.75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</row>
    <row r="378" spans="2:23" ht="12.75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</row>
    <row r="379" spans="2:23" ht="12.75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</row>
    <row r="380" spans="2:23" ht="12.75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</row>
    <row r="381" spans="2:23" ht="12.75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</row>
    <row r="382" spans="2:23" ht="12.75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</row>
    <row r="383" spans="2:23" ht="12.75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</row>
    <row r="384" spans="2:23" ht="12.75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</row>
    <row r="385" spans="2:23" ht="12.75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</row>
    <row r="386" spans="2:23" ht="12.75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</row>
    <row r="387" spans="2:23" ht="12.75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</row>
    <row r="388" spans="2:23" ht="12.75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</row>
    <row r="389" spans="2:23" ht="12.75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</row>
    <row r="390" spans="2:23" ht="12.75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</row>
    <row r="391" spans="2:23" ht="12.75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</row>
    <row r="392" spans="2:23" ht="12.75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</row>
    <row r="393" spans="2:23" ht="12.75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</row>
    <row r="394" spans="2:23" ht="12.75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</row>
    <row r="395" spans="2:23" ht="12.75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</row>
    <row r="396" spans="2:23" ht="12.75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</row>
    <row r="397" spans="2:23" ht="12.75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</row>
    <row r="398" spans="2:23" ht="12.75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</row>
    <row r="399" spans="2:23" ht="12.75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</row>
    <row r="400" spans="2:23" ht="12.75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</row>
    <row r="401" spans="2:23" ht="12.75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2:23" ht="12.75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2:23" ht="12.75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2:23" ht="12.75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2:23" ht="12.75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2:23" ht="12.75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2:23" ht="12.75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</row>
    <row r="408" spans="2:23" ht="12.75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2:23" ht="12.75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</row>
    <row r="410" spans="2:23" ht="12.75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</row>
    <row r="411" spans="2:23" ht="12.75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2:23" ht="12.75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</row>
    <row r="413" spans="2:23" ht="12.75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</row>
    <row r="414" spans="2:23" ht="12.75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</row>
    <row r="415" spans="2:23" ht="12.75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</row>
    <row r="416" spans="2:23" ht="12.75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</row>
    <row r="417" spans="2:23" ht="12.75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</row>
    <row r="418" spans="2:23" ht="12.75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</row>
    <row r="419" spans="2:23" ht="12.75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</row>
    <row r="420" spans="2:23" ht="12.75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</row>
    <row r="421" spans="2:23" ht="12.75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</row>
    <row r="422" spans="2:23" ht="12.75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</row>
    <row r="423" spans="2:23" ht="12.75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</row>
    <row r="424" spans="2:23" ht="12.75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</row>
    <row r="425" spans="2:23" ht="12.75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</row>
    <row r="426" spans="2:23" ht="12.75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</row>
    <row r="427" spans="2:23" ht="12.75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</row>
    <row r="428" spans="2:23" ht="12.75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</row>
    <row r="429" spans="2:23" ht="12.75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</row>
    <row r="430" spans="2:23" ht="12.75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</row>
    <row r="431" spans="2:23" ht="12.75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</row>
    <row r="432" spans="2:23" ht="12.75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</row>
    <row r="433" spans="2:23" ht="12.75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</row>
    <row r="434" spans="2:23" ht="12.75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</row>
    <row r="435" spans="2:23" ht="12.75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</row>
    <row r="436" spans="2:23" ht="12.75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</row>
    <row r="437" spans="2:23" ht="12.75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</row>
    <row r="438" spans="2:23" ht="12.75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</row>
    <row r="439" spans="2:23" ht="12.75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</row>
    <row r="440" spans="2:23" ht="12.75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</row>
    <row r="441" spans="2:23" ht="12.75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</row>
    <row r="442" spans="2:23" ht="12.75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</row>
    <row r="443" spans="2:23" ht="12.75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</row>
    <row r="444" spans="2:23" ht="12.75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</row>
    <row r="445" spans="2:23" ht="12.75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</row>
    <row r="446" spans="2:23" ht="12.75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</row>
    <row r="447" spans="2:23" ht="12.75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</row>
    <row r="448" spans="2:23" ht="12.75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</row>
    <row r="449" spans="2:23" ht="12.75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</row>
    <row r="450" spans="2:23" ht="12.75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</row>
    <row r="451" spans="2:23" ht="12.75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</row>
    <row r="452" spans="2:23" ht="12.75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</row>
    <row r="453" spans="2:23" ht="12.75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</row>
    <row r="454" spans="2:23" ht="12.75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</row>
    <row r="455" spans="2:23" ht="12.75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</row>
    <row r="456" spans="2:23" ht="12.75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</row>
    <row r="457" spans="2:23" ht="12.75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</row>
    <row r="458" spans="2:23" ht="12.75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</row>
    <row r="459" spans="2:23" ht="12.75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</row>
    <row r="460" spans="2:23" ht="12.75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</row>
    <row r="461" spans="2:23" ht="12.75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</row>
    <row r="462" spans="2:23" ht="12.75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</row>
    <row r="463" spans="2:23" ht="12.75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</row>
    <row r="464" spans="2:23" ht="12.75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</row>
    <row r="465" spans="2:23" ht="12.75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</row>
    <row r="466" spans="2:23" ht="12.75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</row>
    <row r="467" spans="2:23" ht="12.75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</row>
    <row r="468" spans="2:23" ht="12.75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</row>
    <row r="469" spans="2:23" ht="12.75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</row>
    <row r="470" spans="2:23" ht="12.75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</row>
    <row r="471" spans="2:23" ht="12.75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</row>
    <row r="472" spans="2:23" ht="12.75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</row>
    <row r="473" spans="2:23" ht="12.75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</row>
    <row r="474" spans="2:23" ht="12.75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</row>
    <row r="475" spans="2:23" ht="12.75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</row>
    <row r="476" spans="2:23" ht="12.75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</row>
    <row r="477" spans="2:23" ht="12.75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</row>
    <row r="478" spans="2:23" ht="12.75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</row>
    <row r="479" spans="2:23" ht="12.75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</row>
    <row r="480" spans="2:23" ht="12.75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</row>
    <row r="481" spans="2:23" ht="12.75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</row>
    <row r="482" spans="2:23" ht="12.75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</row>
    <row r="483" spans="2:23" ht="12.75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</row>
    <row r="484" spans="2:23" ht="12.75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</row>
    <row r="485" spans="2:23" ht="12.75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</row>
    <row r="486" spans="2:23" ht="12.75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</row>
    <row r="487" spans="2:23" ht="12.75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</row>
    <row r="488" spans="2:23" ht="12.75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</row>
    <row r="489" spans="2:23" ht="12.75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</row>
    <row r="490" spans="2:23" ht="12.75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</row>
    <row r="491" spans="2:23" ht="12.75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</row>
    <row r="492" spans="2:23" ht="12.75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</row>
    <row r="493" spans="2:23" ht="12.75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</row>
    <row r="494" spans="2:23" ht="12.75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</row>
    <row r="495" spans="2:23" ht="12.75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</row>
    <row r="496" spans="2:23" ht="12.75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</row>
    <row r="497" spans="2:23" ht="12.75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</row>
    <row r="498" spans="2:23" ht="12.75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</row>
    <row r="499" spans="2:23" ht="12.75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</row>
    <row r="500" spans="2:23" ht="12.75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</row>
    <row r="501" spans="2:23" ht="12.75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</row>
    <row r="502" spans="2:23" ht="12.75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</row>
    <row r="503" spans="2:23" ht="12.75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</row>
    <row r="504" spans="2:23" ht="12.75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</row>
    <row r="505" spans="2:23" ht="12.75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</row>
    <row r="506" spans="2:23" ht="12.75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</row>
    <row r="507" spans="2:23" ht="12.75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</row>
    <row r="508" spans="2:23" ht="12.75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</row>
    <row r="509" spans="2:23" ht="12.75"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</row>
    <row r="510" spans="2:23" ht="12.75"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</row>
    <row r="511" spans="2:23" ht="12.75"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</row>
    <row r="512" spans="2:23" ht="12.75"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</row>
    <row r="513" spans="2:23" ht="12.75"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</row>
    <row r="514" spans="2:23" ht="12.75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</row>
    <row r="515" spans="2:23" ht="12.75"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</row>
    <row r="516" spans="2:23" ht="12.75"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</row>
    <row r="517" spans="2:23" ht="12.75"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</row>
    <row r="518" spans="2:23" ht="12.75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</row>
    <row r="519" spans="2:23" ht="12.75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</row>
    <row r="520" spans="2:23" ht="12.75"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</row>
    <row r="521" spans="2:23" ht="12.75"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</row>
    <row r="522" spans="2:23" ht="12.75"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</row>
    <row r="523" spans="2:23" ht="12.75"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</row>
    <row r="524" spans="2:23" ht="12.75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</row>
    <row r="525" spans="2:23" ht="12.75"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</row>
    <row r="526" spans="2:23" ht="12.75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</row>
    <row r="527" spans="2:23" ht="12.75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</row>
    <row r="528" spans="2:23" ht="12.75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</row>
    <row r="529" spans="2:23" ht="12.75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</row>
    <row r="530" spans="2:23" ht="12.75"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</row>
    <row r="531" spans="2:23" ht="12.75"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</row>
    <row r="532" spans="2:23" ht="12.75"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</row>
    <row r="533" spans="2:23" ht="12.75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</row>
    <row r="534" spans="2:23" ht="12.75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</row>
    <row r="535" spans="2:23" ht="12.75"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</row>
    <row r="536" spans="2:23" ht="12.75"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</row>
    <row r="537" spans="2:23" ht="12.75"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</row>
    <row r="538" spans="2:23" ht="12.75"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</row>
    <row r="539" spans="2:23" ht="12.75"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</row>
    <row r="540" spans="2:23" ht="12.75"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</row>
    <row r="541" spans="2:23" ht="12.75"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</row>
    <row r="542" spans="2:23" ht="12.75"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</row>
    <row r="543" spans="2:23" ht="12.75"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</row>
    <row r="544" spans="2:23" ht="12.75"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</row>
    <row r="545" spans="2:23" ht="12.75"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</row>
    <row r="546" spans="2:23" ht="12.75"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</row>
    <row r="547" spans="2:23" ht="12.75"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</row>
    <row r="548" spans="2:23" ht="12.75"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</row>
    <row r="549" spans="2:23" ht="12.75"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</row>
    <row r="550" spans="2:23" ht="12.75"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</row>
    <row r="551" spans="2:23" ht="12.75"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</row>
    <row r="552" spans="2:23" ht="12.75"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</row>
    <row r="553" spans="2:23" ht="12.75"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</row>
    <row r="554" spans="2:23" ht="12.75"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</row>
    <row r="555" spans="2:23" ht="12.75"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</row>
    <row r="556" spans="2:23" ht="12.75"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</row>
    <row r="557" spans="2:23" ht="12.75"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</row>
    <row r="558" spans="2:23" ht="12.75"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</row>
    <row r="559" spans="2:23" ht="12.75"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</row>
    <row r="560" spans="2:23" ht="12.75"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</row>
    <row r="561" spans="2:23" ht="12.75"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</row>
    <row r="562" spans="2:23" ht="12.75"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</row>
    <row r="563" spans="2:23" ht="12.75"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</row>
    <row r="564" spans="2:23" ht="12.75"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</row>
    <row r="565" spans="2:23" ht="12.75"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</row>
    <row r="566" spans="2:23" ht="12.75"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</row>
    <row r="567" spans="2:23" ht="12.75"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</row>
    <row r="568" spans="2:23" ht="12.75"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</row>
    <row r="569" spans="2:23" ht="12.75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</row>
    <row r="570" spans="2:23" ht="12.75"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</row>
    <row r="571" spans="2:23" ht="12.75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</row>
    <row r="572" spans="2:23" ht="12.75"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</row>
    <row r="573" spans="2:23" ht="12.75"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</row>
    <row r="574" spans="2:23" ht="12.75"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</row>
    <row r="575" spans="2:23" ht="12.75"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</row>
    <row r="576" spans="2:23" ht="12.75"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</row>
    <row r="577" spans="2:23" ht="12.75"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</row>
    <row r="578" spans="2:23" ht="12.75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</row>
    <row r="579" spans="2:23" ht="12.75"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</row>
    <row r="580" spans="2:23" ht="12.75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</row>
    <row r="581" spans="2:23" ht="12.75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</row>
    <row r="582" spans="2:23" ht="12.75"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</row>
    <row r="583" spans="2:23" ht="12.75"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</row>
    <row r="584" spans="2:23" ht="12.75"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</row>
    <row r="585" spans="2:23" ht="12.75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</row>
    <row r="586" spans="2:23" ht="12.75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</row>
    <row r="587" spans="2:23" ht="12.75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</row>
    <row r="588" spans="2:23" ht="12.7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</row>
    <row r="589" spans="2:23" ht="12.7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</row>
    <row r="590" spans="2:23" ht="12.75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</row>
    <row r="591" spans="2:23" ht="12.75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</row>
    <row r="592" spans="2:23" ht="12.75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</row>
    <row r="593" spans="2:23" ht="12.75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</row>
    <row r="594" spans="2:23" ht="12.75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</row>
    <row r="595" spans="2:23" ht="12.75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</row>
    <row r="596" spans="2:23" ht="12.75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</row>
    <row r="597" spans="2:23" ht="12.75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</row>
    <row r="598" spans="2:23" ht="12.75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</row>
    <row r="599" spans="2:23" ht="12.75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</row>
    <row r="600" spans="2:23" ht="12.75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</row>
    <row r="601" spans="2:23" ht="12.75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</row>
    <row r="602" spans="2:23" ht="12.75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</row>
    <row r="603" spans="2:23" ht="12.7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</row>
    <row r="604" spans="2:23" ht="12.75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</row>
    <row r="605" spans="2:23" ht="12.75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</row>
    <row r="606" spans="2:23" ht="12.75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</row>
    <row r="607" spans="2:23" ht="12.75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</row>
    <row r="608" spans="2:23" ht="12.75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</row>
    <row r="609" spans="2:23" ht="12.75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</row>
    <row r="610" spans="2:23" ht="12.75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</row>
    <row r="611" spans="2:23" ht="12.75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</row>
    <row r="612" spans="2:23" ht="12.75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</row>
    <row r="613" spans="2:23" ht="12.75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</row>
    <row r="614" spans="2:23" ht="12.75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</row>
    <row r="615" spans="2:23" ht="12.75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</row>
    <row r="616" spans="2:23" ht="12.75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</row>
    <row r="617" spans="2:23" ht="12.75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</row>
    <row r="618" spans="2:23" ht="12.75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</row>
    <row r="619" spans="2:23" ht="12.75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</row>
    <row r="620" spans="2:23" ht="12.75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</row>
    <row r="621" spans="2:23" ht="12.75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</row>
    <row r="622" spans="2:23" ht="12.75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</row>
    <row r="623" spans="2:23" ht="12.75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</row>
    <row r="624" spans="2:23" ht="12.75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</row>
    <row r="625" spans="2:23" ht="12.75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</row>
    <row r="626" spans="2:23" ht="12.75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</row>
    <row r="627" spans="2:23" ht="12.75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</row>
    <row r="628" spans="2:23" ht="12.75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</row>
    <row r="629" spans="2:23" ht="12.75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</row>
    <row r="630" spans="2:23" ht="12.75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</row>
    <row r="631" spans="2:23" ht="12.75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</row>
    <row r="632" spans="2:23" ht="12.75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</row>
    <row r="633" spans="2:23" ht="12.75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</row>
    <row r="634" spans="2:23" ht="12.75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</row>
    <row r="635" spans="2:23" ht="12.75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</row>
    <row r="636" spans="2:23" ht="12.75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</row>
    <row r="637" spans="2:23" ht="12.75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</row>
    <row r="638" spans="2:23" ht="12.75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</row>
    <row r="639" spans="2:23" ht="12.75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</row>
    <row r="640" spans="2:23" ht="12.75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</row>
    <row r="641" spans="2:23" ht="12.75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</row>
    <row r="642" spans="2:23" ht="12.75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</row>
    <row r="643" spans="2:23" ht="12.75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</row>
    <row r="644" spans="2:23" ht="12.75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</row>
    <row r="645" spans="2:23" ht="12.75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</row>
    <row r="646" spans="2:23" ht="12.75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</row>
    <row r="647" spans="2:23" ht="12.75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</row>
    <row r="648" spans="2:23" ht="12.7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</row>
    <row r="649" spans="2:23" ht="12.75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</row>
    <row r="650" spans="2:23" ht="12.75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</row>
    <row r="651" spans="2:23" ht="12.75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</row>
    <row r="652" spans="2:23" ht="12.75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</row>
    <row r="653" spans="2:23" ht="12.75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</row>
    <row r="654" spans="2:23" ht="12.75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</row>
    <row r="655" spans="2:23" ht="12.75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</row>
    <row r="656" spans="2:23" ht="12.75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</row>
    <row r="657" spans="2:23" ht="12.75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</row>
    <row r="658" spans="2:23" ht="12.75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</row>
    <row r="659" spans="2:23" ht="12.75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</row>
    <row r="660" spans="2:23" ht="12.75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</row>
    <row r="661" spans="2:23" ht="12.75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</row>
    <row r="662" spans="2:23" ht="12.75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</row>
    <row r="663" spans="2:23" ht="12.75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</row>
    <row r="664" spans="2:23" ht="12.75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</row>
    <row r="665" spans="2:23" ht="12.75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</row>
    <row r="666" spans="2:23" ht="12.75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</row>
    <row r="667" spans="2:23" ht="12.75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</row>
    <row r="668" spans="2:23" ht="12.75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</row>
    <row r="669" spans="2:23" ht="12.75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</row>
    <row r="670" spans="2:23" ht="12.75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</row>
    <row r="671" spans="2:23" ht="12.75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</row>
    <row r="672" spans="2:23" ht="12.75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</row>
    <row r="673" spans="2:23" ht="12.75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</row>
    <row r="674" spans="2:23" ht="12.75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</row>
    <row r="675" spans="2:23" ht="12.75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</row>
    <row r="676" spans="2:23" ht="12.75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</row>
    <row r="677" spans="2:23" ht="12.75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</row>
    <row r="678" spans="2:23" ht="12.75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</row>
    <row r="679" spans="2:23" ht="12.75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</row>
    <row r="680" spans="2:23" ht="12.75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</row>
    <row r="681" spans="2:23" ht="12.75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</row>
    <row r="682" spans="2:23" ht="12.75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</row>
    <row r="683" spans="2:23" ht="12.75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</row>
    <row r="684" spans="2:23" ht="12.75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</row>
    <row r="685" spans="2:23" ht="12.75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</row>
    <row r="686" spans="2:23" ht="12.75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</row>
    <row r="687" spans="2:23" ht="12.75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</row>
    <row r="688" spans="2:23" ht="12.75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</row>
    <row r="689" spans="2:23" ht="12.75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</row>
    <row r="690" spans="2:23" ht="12.75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</row>
    <row r="691" spans="2:23" ht="12.75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</row>
    <row r="692" spans="2:23" ht="12.75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</row>
    <row r="693" spans="2:23" ht="12.75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</row>
    <row r="694" spans="2:23" ht="12.75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</row>
    <row r="695" spans="2:23" ht="12.75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</row>
    <row r="696" spans="2:23" ht="12.75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</row>
    <row r="697" spans="2:23" ht="12.75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</row>
    <row r="698" spans="2:23" ht="12.75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</row>
    <row r="699" spans="2:23" ht="12.75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</row>
    <row r="700" spans="2:23" ht="12.75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</row>
    <row r="701" spans="2:23" ht="12.75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</row>
    <row r="702" spans="2:23" ht="12.75"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</row>
    <row r="703" spans="2:23" ht="12.75"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</row>
    <row r="704" spans="2:23" ht="12.75"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</row>
    <row r="705" spans="2:23" ht="12.75"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</row>
    <row r="706" spans="2:23" ht="12.75"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</row>
    <row r="707" spans="2:23" ht="12.75"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</row>
    <row r="708" spans="2:23" ht="12.75"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</row>
    <row r="709" spans="2:23" ht="12.75"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</row>
    <row r="710" spans="2:23" ht="12.75"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</row>
    <row r="711" spans="2:23" ht="12.75"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</row>
    <row r="712" spans="2:23" ht="12.75"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</row>
    <row r="713" spans="2:23" ht="12.75"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</row>
    <row r="714" spans="2:23" ht="12.75"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</row>
    <row r="715" spans="2:23" ht="12.75"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</row>
    <row r="716" spans="2:23" ht="12.75"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</row>
    <row r="717" spans="2:23" ht="12.75"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</row>
    <row r="718" spans="2:23" ht="12.75"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</row>
    <row r="719" spans="2:23" ht="12.75"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</row>
    <row r="720" spans="2:23" ht="12.75"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</row>
    <row r="721" spans="2:23" ht="12.75"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</row>
    <row r="722" spans="2:23" ht="12.75"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</row>
    <row r="723" spans="2:23" ht="12.75"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</row>
    <row r="724" spans="2:23" ht="12.75"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</row>
    <row r="725" spans="2:23" ht="12.75"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</row>
    <row r="726" spans="2:23" ht="12.75"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</row>
    <row r="727" spans="2:23" ht="12.75"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</row>
    <row r="728" spans="2:23" ht="12.75"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</row>
    <row r="729" spans="2:23" ht="12.75"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</row>
    <row r="730" spans="2:23" ht="12.75"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</row>
    <row r="731" spans="2:23" ht="12.75"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</row>
    <row r="732" spans="2:23" ht="12.75"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</row>
    <row r="733" spans="2:23" ht="12.75"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</row>
    <row r="734" spans="2:23" ht="12.75"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</row>
    <row r="735" spans="2:23" ht="12.75"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</row>
    <row r="736" spans="2:23" ht="12.75"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</row>
    <row r="737" spans="2:23" ht="12.75"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</row>
    <row r="738" spans="2:23" ht="12.75"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</row>
    <row r="739" spans="2:23" ht="12.75"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</row>
    <row r="740" spans="2:23" ht="12.75"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</row>
    <row r="741" spans="2:23" ht="12.75"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</row>
    <row r="742" spans="2:23" ht="12.75"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</row>
    <row r="743" spans="2:23" ht="12.75"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</row>
    <row r="744" spans="2:23" ht="12.75"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</row>
    <row r="745" spans="2:23" ht="12.75"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</row>
    <row r="746" spans="2:23" ht="12.75"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</row>
    <row r="747" spans="2:23" ht="12.75"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</row>
    <row r="748" spans="2:23" ht="12.75"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</row>
    <row r="749" spans="2:23" ht="12.75"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</row>
    <row r="750" spans="2:23" ht="12.75"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</row>
    <row r="751" spans="2:23" ht="12.75"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</row>
    <row r="752" spans="2:23" ht="12.75"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</row>
    <row r="753" spans="2:23" ht="12.75"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</row>
    <row r="754" spans="2:23" ht="12.75"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</row>
    <row r="755" spans="2:23" ht="12.75"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</row>
    <row r="756" spans="2:23" ht="12.75"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</row>
    <row r="757" spans="2:23" ht="12.75"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</row>
    <row r="758" spans="2:23" ht="12.75"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</row>
    <row r="759" spans="2:23" ht="12.75"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</row>
    <row r="760" spans="2:23" ht="12.75"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</row>
    <row r="761" spans="2:23" ht="12.75"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</row>
    <row r="762" spans="2:23" ht="12.75"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</row>
    <row r="763" spans="2:23" ht="12.75"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</row>
    <row r="764" spans="2:23" ht="12.75"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</row>
    <row r="765" spans="2:23" ht="12.75"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</row>
    <row r="766" spans="2:23" ht="12.75"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</row>
    <row r="767" spans="2:23" ht="12.75"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</row>
    <row r="768" spans="2:23" ht="12.75"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</row>
    <row r="769" spans="2:23" ht="12.75"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</row>
    <row r="770" spans="2:23" ht="12.75"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</row>
    <row r="771" spans="2:23" ht="12.75"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</row>
    <row r="772" spans="2:23" ht="12.75"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</row>
    <row r="773" spans="2:23" ht="12.75"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</row>
    <row r="774" spans="2:23" ht="12.75"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</row>
    <row r="775" spans="2:23" ht="12.75"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</row>
    <row r="776" spans="2:23" ht="12.75"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</row>
    <row r="777" spans="2:23" ht="12.75"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</row>
    <row r="778" spans="2:23" ht="12.75"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</row>
    <row r="779" spans="2:23" ht="12.75"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</row>
    <row r="780" spans="2:23" ht="12.75"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</row>
    <row r="781" spans="2:23" ht="12.75"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</row>
    <row r="782" spans="2:23" ht="12.75"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</row>
    <row r="783" spans="2:23" ht="12.75"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</row>
    <row r="784" spans="2:23" ht="12.75"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</row>
    <row r="785" spans="2:23" ht="12.75"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</row>
    <row r="786" spans="2:23" ht="12.75"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</row>
    <row r="787" spans="2:23" ht="12.75"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</row>
    <row r="788" spans="2:23" ht="12.75"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</row>
    <row r="789" spans="2:23" ht="12.75"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</row>
    <row r="790" spans="2:23" ht="12.75"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</row>
    <row r="791" spans="2:23" ht="12.75"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</row>
    <row r="792" spans="2:23" ht="12.75"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</row>
    <row r="793" spans="2:23" ht="12.75"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</row>
    <row r="794" spans="2:23" ht="12.75"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</row>
    <row r="795" spans="2:23" ht="12.75"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</row>
    <row r="796" spans="2:23" ht="12.75"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</row>
    <row r="797" spans="2:23" ht="12.75"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</row>
    <row r="798" spans="2:23" ht="12.75"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</row>
    <row r="799" spans="2:23" ht="12.75"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</row>
    <row r="800" spans="2:23" ht="12.75"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</row>
  </sheetData>
  <sheetProtection/>
  <mergeCells count="12">
    <mergeCell ref="E12:K13"/>
    <mergeCell ref="B111:D111"/>
    <mergeCell ref="Q1:R1"/>
    <mergeCell ref="B3:Q3"/>
    <mergeCell ref="B5:Q5"/>
    <mergeCell ref="B2:W2"/>
    <mergeCell ref="Q111:R111"/>
    <mergeCell ref="V14:W15"/>
    <mergeCell ref="B12:B15"/>
    <mergeCell ref="C12:C15"/>
    <mergeCell ref="P13:R13"/>
    <mergeCell ref="P14:P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289"/>
  <sheetViews>
    <sheetView tabSelected="1" view="pageBreakPreview" zoomScale="84" zoomScaleSheetLayoutView="84" zoomScalePageLayoutView="0" workbookViewId="0" topLeftCell="A2">
      <pane xSplit="2" ySplit="2" topLeftCell="C21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30" sqref="B30"/>
    </sheetView>
  </sheetViews>
  <sheetFormatPr defaultColWidth="9.00390625" defaultRowHeight="12.75"/>
  <cols>
    <col min="1" max="1" width="43.125" style="0" customWidth="1"/>
    <col min="2" max="2" width="10.75390625" style="234" bestFit="1" customWidth="1"/>
    <col min="3" max="3" width="17.00390625" style="0" customWidth="1"/>
    <col min="4" max="4" width="17.125" style="0" customWidth="1"/>
    <col min="5" max="5" width="17.00390625" style="0" customWidth="1"/>
    <col min="6" max="6" width="16.00390625" style="0" customWidth="1"/>
    <col min="7" max="7" width="17.125" style="0" customWidth="1"/>
    <col min="8" max="8" width="15.375" style="0" customWidth="1"/>
    <col min="9" max="9" width="15.25390625" style="0" customWidth="1"/>
    <col min="10" max="13" width="0" style="0" hidden="1" customWidth="1"/>
    <col min="14" max="14" width="15.375" style="0" customWidth="1"/>
    <col min="15" max="15" width="14.625" style="0" customWidth="1"/>
    <col min="16" max="16" width="15.625" style="0" customWidth="1"/>
    <col min="17" max="19" width="0" style="0" hidden="1" customWidth="1"/>
    <col min="20" max="20" width="12.75390625" style="33" customWidth="1"/>
    <col min="21" max="21" width="11.625" style="33" customWidth="1"/>
    <col min="22" max="22" width="0" style="0" hidden="1" customWidth="1"/>
  </cols>
  <sheetData>
    <row r="1" spans="1:21" s="12" customFormat="1" ht="84" customHeight="1">
      <c r="A1" s="55"/>
      <c r="B1" s="2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306" t="s">
        <v>161</v>
      </c>
      <c r="P1" s="306"/>
      <c r="Q1" s="17"/>
      <c r="R1" s="23"/>
      <c r="S1" s="23"/>
      <c r="T1" s="6"/>
      <c r="U1" s="6"/>
    </row>
    <row r="2" spans="1:21" s="1" customFormat="1" ht="21.75" customHeight="1">
      <c r="A2" s="445" t="s">
        <v>176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2" customFormat="1" ht="20.25">
      <c r="A3" s="378" t="s">
        <v>123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58"/>
      <c r="Q3" s="358"/>
      <c r="R3" s="379"/>
      <c r="S3" s="379"/>
      <c r="T3" s="379"/>
      <c r="U3" s="379"/>
    </row>
    <row r="4" spans="1:21" s="12" customFormat="1" ht="18" customHeight="1">
      <c r="A4" s="368" t="s">
        <v>130</v>
      </c>
      <c r="B4" s="442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59"/>
      <c r="Q4" s="359"/>
      <c r="R4" s="376"/>
      <c r="S4" s="376"/>
      <c r="T4" s="376"/>
      <c r="U4" s="376"/>
    </row>
    <row r="5" spans="1:21" s="12" customFormat="1" ht="18.75">
      <c r="A5" s="380" t="s">
        <v>33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59"/>
      <c r="Q5" s="359"/>
      <c r="R5" s="376"/>
      <c r="S5" s="376"/>
      <c r="T5" s="376"/>
      <c r="U5" s="376"/>
    </row>
    <row r="6" spans="1:21" s="12" customFormat="1" ht="12.75" customHeight="1">
      <c r="A6" s="368" t="s">
        <v>3</v>
      </c>
      <c r="B6" s="442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59"/>
      <c r="Q6" s="359"/>
      <c r="R6" s="376"/>
      <c r="S6" s="376"/>
      <c r="T6" s="376"/>
      <c r="U6" s="376"/>
    </row>
    <row r="7" spans="1:21" s="6" customFormat="1" ht="17.25" customHeight="1">
      <c r="A7" s="361" t="s">
        <v>182</v>
      </c>
      <c r="B7" s="446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60"/>
      <c r="R7" s="376"/>
      <c r="S7" s="376"/>
      <c r="T7" s="376"/>
      <c r="U7" s="376"/>
    </row>
    <row r="8" spans="1:21" s="10" customFormat="1" ht="22.5" customHeight="1">
      <c r="A8" s="361" t="s">
        <v>183</v>
      </c>
      <c r="B8" s="38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81"/>
      <c r="S8" s="381"/>
      <c r="T8" s="381"/>
      <c r="U8" s="381"/>
    </row>
    <row r="9" spans="1:21" s="10" customFormat="1" ht="22.5" customHeight="1">
      <c r="A9" s="361" t="s">
        <v>184</v>
      </c>
      <c r="B9" s="38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81"/>
      <c r="S9" s="381"/>
      <c r="T9" s="382"/>
      <c r="U9" s="381"/>
    </row>
    <row r="10" spans="1:21" s="10" customFormat="1" ht="22.5" customHeight="1">
      <c r="A10" s="383" t="s">
        <v>132</v>
      </c>
      <c r="B10" s="389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81"/>
      <c r="S10" s="381"/>
      <c r="T10" s="382"/>
      <c r="U10" s="381"/>
    </row>
    <row r="11" spans="1:21" s="2" customFormat="1" ht="16.5" thickBot="1">
      <c r="A11" s="385" t="s">
        <v>56</v>
      </c>
      <c r="B11" s="447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4" t="s">
        <v>57</v>
      </c>
      <c r="Q11" s="363"/>
      <c r="R11" s="363"/>
      <c r="S11" s="363"/>
      <c r="T11" s="363"/>
      <c r="U11" s="363"/>
    </row>
    <row r="12" spans="1:22" s="13" customFormat="1" ht="14.25" customHeight="1">
      <c r="A12" s="448" t="s">
        <v>159</v>
      </c>
      <c r="B12" s="449" t="s">
        <v>58</v>
      </c>
      <c r="C12" s="439" t="s">
        <v>44</v>
      </c>
      <c r="D12" s="450" t="s">
        <v>173</v>
      </c>
      <c r="E12" s="450"/>
      <c r="F12" s="450"/>
      <c r="G12" s="450"/>
      <c r="H12" s="450"/>
      <c r="I12" s="450"/>
      <c r="J12" s="450"/>
      <c r="K12" s="376"/>
      <c r="L12" s="376"/>
      <c r="M12" s="376"/>
      <c r="N12" s="376"/>
      <c r="O12" s="376"/>
      <c r="P12" s="376"/>
      <c r="Q12" s="376"/>
      <c r="R12" s="451"/>
      <c r="S12" s="451"/>
      <c r="T12" s="451"/>
      <c r="U12" s="451"/>
      <c r="V12" s="29" t="s">
        <v>26</v>
      </c>
    </row>
    <row r="13" spans="1:22" s="13" customFormat="1" ht="22.5" customHeight="1">
      <c r="A13" s="448"/>
      <c r="B13" s="449"/>
      <c r="C13" s="452" t="s">
        <v>45</v>
      </c>
      <c r="D13" s="450"/>
      <c r="E13" s="450"/>
      <c r="F13" s="450"/>
      <c r="G13" s="450"/>
      <c r="H13" s="450"/>
      <c r="I13" s="450"/>
      <c r="J13" s="450"/>
      <c r="K13" s="453"/>
      <c r="L13" s="453"/>
      <c r="M13" s="453"/>
      <c r="N13" s="450" t="s">
        <v>131</v>
      </c>
      <c r="O13" s="450"/>
      <c r="P13" s="450"/>
      <c r="Q13" s="454"/>
      <c r="R13" s="454"/>
      <c r="S13" s="454"/>
      <c r="T13" s="439" t="s">
        <v>46</v>
      </c>
      <c r="U13" s="454"/>
      <c r="V13" s="30"/>
    </row>
    <row r="14" spans="1:22" s="13" customFormat="1" ht="17.25" customHeight="1">
      <c r="A14" s="448"/>
      <c r="B14" s="449"/>
      <c r="C14" s="439" t="s">
        <v>47</v>
      </c>
      <c r="D14" s="439" t="s">
        <v>28</v>
      </c>
      <c r="E14" s="453" t="s">
        <v>41</v>
      </c>
      <c r="F14" s="453"/>
      <c r="G14" s="453"/>
      <c r="H14" s="453"/>
      <c r="I14" s="453"/>
      <c r="J14" s="453"/>
      <c r="K14" s="453"/>
      <c r="L14" s="453"/>
      <c r="M14" s="453"/>
      <c r="N14" s="450" t="s">
        <v>28</v>
      </c>
      <c r="O14" s="454" t="s">
        <v>59</v>
      </c>
      <c r="P14" s="454"/>
      <c r="Q14" s="454"/>
      <c r="R14" s="455"/>
      <c r="S14" s="455"/>
      <c r="T14" s="456" t="s">
        <v>38</v>
      </c>
      <c r="U14" s="456"/>
      <c r="V14" s="30"/>
    </row>
    <row r="15" spans="1:22" s="2" customFormat="1" ht="48" customHeight="1">
      <c r="A15" s="448"/>
      <c r="B15" s="449"/>
      <c r="C15" s="455"/>
      <c r="D15" s="453"/>
      <c r="E15" s="392">
        <v>25010100</v>
      </c>
      <c r="F15" s="392" t="s">
        <v>48</v>
      </c>
      <c r="G15" s="392" t="s">
        <v>49</v>
      </c>
      <c r="H15" s="392" t="s">
        <v>50</v>
      </c>
      <c r="I15" s="392" t="s">
        <v>51</v>
      </c>
      <c r="J15" s="457" t="s">
        <v>35</v>
      </c>
      <c r="K15" s="457" t="s">
        <v>34</v>
      </c>
      <c r="L15" s="457" t="s">
        <v>36</v>
      </c>
      <c r="M15" s="457"/>
      <c r="N15" s="450"/>
      <c r="O15" s="455" t="s">
        <v>52</v>
      </c>
      <c r="P15" s="455" t="s">
        <v>53</v>
      </c>
      <c r="Q15" s="455"/>
      <c r="R15" s="455"/>
      <c r="S15" s="455"/>
      <c r="T15" s="456"/>
      <c r="U15" s="456"/>
      <c r="V15" s="31"/>
    </row>
    <row r="16" spans="1:22" s="19" customFormat="1" ht="20.25" customHeight="1">
      <c r="A16" s="394">
        <v>1</v>
      </c>
      <c r="B16" s="394">
        <v>2</v>
      </c>
      <c r="C16" s="460">
        <v>3</v>
      </c>
      <c r="D16" s="460">
        <v>4</v>
      </c>
      <c r="E16" s="460">
        <v>5</v>
      </c>
      <c r="F16" s="460">
        <v>6</v>
      </c>
      <c r="G16" s="460">
        <v>7</v>
      </c>
      <c r="H16" s="460">
        <v>8</v>
      </c>
      <c r="I16" s="394">
        <v>9</v>
      </c>
      <c r="J16" s="394"/>
      <c r="K16" s="394"/>
      <c r="L16" s="394"/>
      <c r="M16" s="394"/>
      <c r="N16" s="394">
        <v>10</v>
      </c>
      <c r="O16" s="394">
        <v>11</v>
      </c>
      <c r="P16" s="394">
        <v>12</v>
      </c>
      <c r="Q16" s="394">
        <v>13</v>
      </c>
      <c r="R16" s="394"/>
      <c r="S16" s="394"/>
      <c r="T16" s="394">
        <v>13</v>
      </c>
      <c r="U16" s="394">
        <v>14</v>
      </c>
      <c r="V16" s="45"/>
    </row>
    <row r="17" spans="1:22" s="19" customFormat="1" ht="26.25" customHeight="1" hidden="1">
      <c r="A17" s="458" t="s">
        <v>175</v>
      </c>
      <c r="B17" s="394"/>
      <c r="C17" s="476">
        <f>D17+N17</f>
        <v>601413</v>
      </c>
      <c r="D17" s="477">
        <f>E17+F17+G17+H17+I17</f>
        <v>0</v>
      </c>
      <c r="E17" s="476">
        <v>1241635</v>
      </c>
      <c r="F17" s="476">
        <v>-32551</v>
      </c>
      <c r="G17" s="476">
        <v>-1236941</v>
      </c>
      <c r="H17" s="476">
        <v>25000</v>
      </c>
      <c r="I17" s="459">
        <v>2857</v>
      </c>
      <c r="J17" s="459"/>
      <c r="K17" s="459"/>
      <c r="L17" s="459"/>
      <c r="M17" s="459"/>
      <c r="N17" s="459">
        <f>O17+P17</f>
        <v>601413</v>
      </c>
      <c r="O17" s="459">
        <v>601413</v>
      </c>
      <c r="P17" s="459"/>
      <c r="Q17" s="394"/>
      <c r="R17" s="394"/>
      <c r="S17" s="394"/>
      <c r="T17" s="394"/>
      <c r="U17" s="394"/>
      <c r="V17" s="45"/>
    </row>
    <row r="18" spans="1:22" s="19" customFormat="1" ht="20.25" customHeight="1" hidden="1">
      <c r="A18" s="394"/>
      <c r="B18" s="394"/>
      <c r="C18" s="460">
        <f>C17-C19</f>
        <v>601413</v>
      </c>
      <c r="D18" s="460">
        <f>D17-D19</f>
        <v>20500</v>
      </c>
      <c r="E18" s="460">
        <f>E17-E19</f>
        <v>1241635</v>
      </c>
      <c r="F18" s="460">
        <f aca="true" t="shared" si="0" ref="F18:P18">F17-F19</f>
        <v>-32551</v>
      </c>
      <c r="G18" s="460">
        <f>G17-G19</f>
        <v>-1216441</v>
      </c>
      <c r="H18" s="460">
        <f t="shared" si="0"/>
        <v>25000</v>
      </c>
      <c r="I18" s="460">
        <f t="shared" si="0"/>
        <v>2857</v>
      </c>
      <c r="J18" s="460">
        <f t="shared" si="0"/>
        <v>0</v>
      </c>
      <c r="K18" s="460">
        <f t="shared" si="0"/>
        <v>0</v>
      </c>
      <c r="L18" s="460">
        <f t="shared" si="0"/>
        <v>-23793</v>
      </c>
      <c r="M18" s="460">
        <f t="shared" si="0"/>
        <v>0</v>
      </c>
      <c r="N18" s="460">
        <f t="shared" si="0"/>
        <v>580913</v>
      </c>
      <c r="O18" s="460">
        <f t="shared" si="0"/>
        <v>601413</v>
      </c>
      <c r="P18" s="460">
        <f t="shared" si="0"/>
        <v>-20500</v>
      </c>
      <c r="Q18" s="394"/>
      <c r="R18" s="394"/>
      <c r="S18" s="394"/>
      <c r="T18" s="394"/>
      <c r="U18" s="394"/>
      <c r="V18" s="45"/>
    </row>
    <row r="19" spans="1:22" s="6" customFormat="1" ht="30" customHeight="1">
      <c r="A19" s="395" t="s">
        <v>60</v>
      </c>
      <c r="B19" s="394" t="s">
        <v>6</v>
      </c>
      <c r="C19" s="461">
        <f aca="true" t="shared" si="1" ref="C19:C34">D19+N19</f>
        <v>0</v>
      </c>
      <c r="D19" s="461">
        <f aca="true" t="shared" si="2" ref="D19:D34">E19+F19+G19+H19+I19</f>
        <v>-20500</v>
      </c>
      <c r="E19" s="461">
        <f>E22</f>
        <v>0</v>
      </c>
      <c r="F19" s="461">
        <f>F22</f>
        <v>0</v>
      </c>
      <c r="G19" s="461">
        <f>G22</f>
        <v>-20500</v>
      </c>
      <c r="H19" s="461">
        <f>H22</f>
        <v>0</v>
      </c>
      <c r="I19" s="462">
        <f>I22</f>
        <v>0</v>
      </c>
      <c r="J19" s="462">
        <f>SUM(J22)</f>
        <v>0</v>
      </c>
      <c r="K19" s="462">
        <f>SUM(K22)</f>
        <v>0</v>
      </c>
      <c r="L19" s="462">
        <f>SUM(L22)</f>
        <v>23793</v>
      </c>
      <c r="M19" s="462">
        <f>SUM(M22)</f>
        <v>0</v>
      </c>
      <c r="N19" s="462">
        <f aca="true" t="shared" si="3" ref="N19:N34">O19+P19+T19+U19</f>
        <v>20500</v>
      </c>
      <c r="O19" s="462">
        <f>O21</f>
        <v>0</v>
      </c>
      <c r="P19" s="462">
        <f>P22</f>
        <v>20500</v>
      </c>
      <c r="Q19" s="462">
        <f>Q21</f>
        <v>0</v>
      </c>
      <c r="R19" s="462">
        <f>R21</f>
        <v>0</v>
      </c>
      <c r="S19" s="462">
        <f>S21</f>
        <v>0</v>
      </c>
      <c r="T19" s="462">
        <f>T21</f>
        <v>0</v>
      </c>
      <c r="U19" s="462">
        <f>U22</f>
        <v>0</v>
      </c>
      <c r="V19" s="74" t="s">
        <v>6</v>
      </c>
    </row>
    <row r="20" spans="1:22" s="5" customFormat="1" ht="25.5" customHeight="1" hidden="1">
      <c r="A20" s="398" t="s">
        <v>5</v>
      </c>
      <c r="B20" s="394" t="s">
        <v>6</v>
      </c>
      <c r="C20" s="461">
        <f t="shared" si="1"/>
        <v>0</v>
      </c>
      <c r="D20" s="461">
        <f t="shared" si="2"/>
        <v>0</v>
      </c>
      <c r="E20" s="461"/>
      <c r="F20" s="461"/>
      <c r="G20" s="461"/>
      <c r="H20" s="461"/>
      <c r="I20" s="462"/>
      <c r="J20" s="462"/>
      <c r="K20" s="462"/>
      <c r="L20" s="462"/>
      <c r="M20" s="462"/>
      <c r="N20" s="462">
        <f t="shared" si="3"/>
        <v>0</v>
      </c>
      <c r="O20" s="462">
        <f>'зведення показ.2015 '!O18</f>
        <v>0</v>
      </c>
      <c r="P20" s="462"/>
      <c r="Q20" s="462"/>
      <c r="R20" s="462"/>
      <c r="S20" s="462"/>
      <c r="T20" s="462"/>
      <c r="U20" s="462"/>
      <c r="V20" s="75" t="s">
        <v>6</v>
      </c>
    </row>
    <row r="21" spans="1:22" s="5" customFormat="1" ht="31.5" customHeight="1">
      <c r="A21" s="399" t="s">
        <v>61</v>
      </c>
      <c r="B21" s="394" t="s">
        <v>6</v>
      </c>
      <c r="C21" s="461">
        <f t="shared" si="1"/>
        <v>0</v>
      </c>
      <c r="D21" s="461">
        <f t="shared" si="2"/>
        <v>-20500</v>
      </c>
      <c r="E21" s="461">
        <f>E19-E20</f>
        <v>0</v>
      </c>
      <c r="F21" s="461">
        <f aca="true" t="shared" si="4" ref="F21:M21">F19-F20</f>
        <v>0</v>
      </c>
      <c r="G21" s="461">
        <f t="shared" si="4"/>
        <v>-20500</v>
      </c>
      <c r="H21" s="461">
        <f t="shared" si="4"/>
        <v>0</v>
      </c>
      <c r="I21" s="462">
        <f t="shared" si="4"/>
        <v>0</v>
      </c>
      <c r="J21" s="462">
        <f t="shared" si="4"/>
        <v>0</v>
      </c>
      <c r="K21" s="462">
        <f t="shared" si="4"/>
        <v>0</v>
      </c>
      <c r="L21" s="462">
        <f t="shared" si="4"/>
        <v>23793</v>
      </c>
      <c r="M21" s="462">
        <f t="shared" si="4"/>
        <v>0</v>
      </c>
      <c r="N21" s="462">
        <f t="shared" si="3"/>
        <v>20500</v>
      </c>
      <c r="O21" s="462">
        <f>O22</f>
        <v>0</v>
      </c>
      <c r="P21" s="462">
        <f>P19-P20</f>
        <v>20500</v>
      </c>
      <c r="Q21" s="462">
        <f>Q22</f>
        <v>0</v>
      </c>
      <c r="R21" s="462">
        <f>R22</f>
        <v>0</v>
      </c>
      <c r="S21" s="462">
        <f>S22</f>
        <v>0</v>
      </c>
      <c r="T21" s="462">
        <f>T22</f>
        <v>0</v>
      </c>
      <c r="U21" s="462">
        <f>U22</f>
        <v>0</v>
      </c>
      <c r="V21" s="75" t="s">
        <v>6</v>
      </c>
    </row>
    <row r="22" spans="1:22" s="6" customFormat="1" ht="36" customHeight="1">
      <c r="A22" s="395" t="s">
        <v>62</v>
      </c>
      <c r="B22" s="394" t="s">
        <v>6</v>
      </c>
      <c r="C22" s="461">
        <f t="shared" si="1"/>
        <v>0</v>
      </c>
      <c r="D22" s="461">
        <f t="shared" si="2"/>
        <v>-20500</v>
      </c>
      <c r="E22" s="461">
        <f>E23+E60</f>
        <v>0</v>
      </c>
      <c r="F22" s="461">
        <f>F23+F60</f>
        <v>0</v>
      </c>
      <c r="G22" s="461">
        <f>G23+G60</f>
        <v>-20500</v>
      </c>
      <c r="H22" s="461">
        <f>H23+H60</f>
        <v>0</v>
      </c>
      <c r="I22" s="462">
        <f>I23+I60</f>
        <v>0</v>
      </c>
      <c r="J22" s="462">
        <f>SUM(J25)</f>
        <v>0</v>
      </c>
      <c r="K22" s="462">
        <f>SUM(K25)</f>
        <v>0</v>
      </c>
      <c r="L22" s="462">
        <f>SUM(L25)</f>
        <v>23793</v>
      </c>
      <c r="M22" s="462">
        <f>SUM(M25)</f>
        <v>0</v>
      </c>
      <c r="N22" s="462">
        <f t="shared" si="3"/>
        <v>20500</v>
      </c>
      <c r="O22" s="462">
        <f aca="true" t="shared" si="5" ref="O22:T22">O23+O60</f>
        <v>0</v>
      </c>
      <c r="P22" s="462">
        <f t="shared" si="5"/>
        <v>20500</v>
      </c>
      <c r="Q22" s="462">
        <f t="shared" si="5"/>
        <v>0</v>
      </c>
      <c r="R22" s="462">
        <f t="shared" si="5"/>
        <v>0</v>
      </c>
      <c r="S22" s="462">
        <f t="shared" si="5"/>
        <v>0</v>
      </c>
      <c r="T22" s="462">
        <f t="shared" si="5"/>
        <v>0</v>
      </c>
      <c r="U22" s="462">
        <f>U60+U23</f>
        <v>0</v>
      </c>
      <c r="V22" s="74" t="s">
        <v>6</v>
      </c>
    </row>
    <row r="23" spans="1:22" s="7" customFormat="1" ht="24" customHeight="1">
      <c r="A23" s="463" t="s">
        <v>42</v>
      </c>
      <c r="B23" s="464">
        <v>2000</v>
      </c>
      <c r="C23" s="461">
        <f t="shared" si="1"/>
        <v>0</v>
      </c>
      <c r="D23" s="461">
        <f t="shared" si="2"/>
        <v>-20500</v>
      </c>
      <c r="E23" s="461">
        <f>E25+E29+E30+E55+E59</f>
        <v>0</v>
      </c>
      <c r="F23" s="461">
        <f>F25+F29+F30+F55+F59</f>
        <v>0</v>
      </c>
      <c r="G23" s="461">
        <f>G25+G29+G30+G55+G59</f>
        <v>-20500</v>
      </c>
      <c r="H23" s="461">
        <f>H25+H29+H30+H55+H59</f>
        <v>0</v>
      </c>
      <c r="I23" s="462">
        <f>I25+I29+I30+I55+I59</f>
        <v>0</v>
      </c>
      <c r="J23" s="462" t="e">
        <f>SUM(#REF!,J48,J51)</f>
        <v>#REF!</v>
      </c>
      <c r="K23" s="462" t="e">
        <f>SUM(#REF!,K48,K51)</f>
        <v>#REF!</v>
      </c>
      <c r="L23" s="462" t="e">
        <f>SUM(#REF!,L48,L51)</f>
        <v>#REF!</v>
      </c>
      <c r="M23" s="462" t="e">
        <f>SUM(#REF!,M48,M51)</f>
        <v>#REF!</v>
      </c>
      <c r="N23" s="462">
        <f t="shared" si="3"/>
        <v>20500</v>
      </c>
      <c r="O23" s="462">
        <f>O25+O29+O30+O55+O59</f>
        <v>0</v>
      </c>
      <c r="P23" s="462">
        <f>P25+P29+P30+P55+P59</f>
        <v>20500</v>
      </c>
      <c r="Q23" s="462">
        <f>Q24+Q48+Q51</f>
        <v>0</v>
      </c>
      <c r="R23" s="462">
        <f>R24+R48+R51</f>
        <v>0</v>
      </c>
      <c r="S23" s="462">
        <f>S24+S48+S51</f>
        <v>0</v>
      </c>
      <c r="T23" s="462">
        <f>T24+T48+T51</f>
        <v>0</v>
      </c>
      <c r="U23" s="462">
        <f>U24+U48+U51</f>
        <v>0</v>
      </c>
      <c r="V23" s="76">
        <v>1000</v>
      </c>
    </row>
    <row r="24" spans="1:22" s="7" customFormat="1" ht="37.5" customHeight="1" hidden="1">
      <c r="A24" s="401" t="s">
        <v>140</v>
      </c>
      <c r="B24" s="400">
        <v>2110</v>
      </c>
      <c r="C24" s="461">
        <f t="shared" si="1"/>
        <v>0</v>
      </c>
      <c r="D24" s="461">
        <f t="shared" si="2"/>
        <v>0</v>
      </c>
      <c r="E24" s="461">
        <f aca="true" t="shared" si="6" ref="E24:M24">E25+E29</f>
        <v>0</v>
      </c>
      <c r="F24" s="461">
        <f t="shared" si="6"/>
        <v>0</v>
      </c>
      <c r="G24" s="461">
        <f t="shared" si="6"/>
        <v>0</v>
      </c>
      <c r="H24" s="461">
        <f t="shared" si="6"/>
        <v>0</v>
      </c>
      <c r="I24" s="462">
        <f t="shared" si="6"/>
        <v>0</v>
      </c>
      <c r="J24" s="462">
        <f t="shared" si="6"/>
        <v>0</v>
      </c>
      <c r="K24" s="462">
        <f t="shared" si="6"/>
        <v>0</v>
      </c>
      <c r="L24" s="462">
        <f t="shared" si="6"/>
        <v>32593</v>
      </c>
      <c r="M24" s="462">
        <f t="shared" si="6"/>
        <v>0</v>
      </c>
      <c r="N24" s="462">
        <f t="shared" si="3"/>
        <v>0</v>
      </c>
      <c r="O24" s="462">
        <f aca="true" t="shared" si="7" ref="O24:U24">O25+O29</f>
        <v>0</v>
      </c>
      <c r="P24" s="462">
        <f t="shared" si="7"/>
        <v>0</v>
      </c>
      <c r="Q24" s="462">
        <f t="shared" si="7"/>
        <v>0</v>
      </c>
      <c r="R24" s="462">
        <f t="shared" si="7"/>
        <v>0</v>
      </c>
      <c r="S24" s="462">
        <f t="shared" si="7"/>
        <v>0</v>
      </c>
      <c r="T24" s="462">
        <f t="shared" si="7"/>
        <v>0</v>
      </c>
      <c r="U24" s="462">
        <f t="shared" si="7"/>
        <v>0</v>
      </c>
      <c r="V24" s="76"/>
    </row>
    <row r="25" spans="1:22" s="8" customFormat="1" ht="35.25" customHeight="1">
      <c r="A25" s="402" t="s">
        <v>140</v>
      </c>
      <c r="B25" s="400">
        <v>2110</v>
      </c>
      <c r="C25" s="461">
        <f t="shared" si="1"/>
        <v>0</v>
      </c>
      <c r="D25" s="461">
        <f t="shared" si="2"/>
        <v>0</v>
      </c>
      <c r="E25" s="461">
        <f>E26+E27</f>
        <v>0</v>
      </c>
      <c r="F25" s="461">
        <f>F26+F27</f>
        <v>0</v>
      </c>
      <c r="G25" s="461">
        <f>G26+G27</f>
        <v>0</v>
      </c>
      <c r="H25" s="461">
        <f>H26+H27</f>
        <v>0</v>
      </c>
      <c r="I25" s="462">
        <f>I26+I27</f>
        <v>0</v>
      </c>
      <c r="J25" s="462">
        <f>SUM(J26,J28)</f>
        <v>0</v>
      </c>
      <c r="K25" s="462">
        <f>SUM(K26,K28)</f>
        <v>0</v>
      </c>
      <c r="L25" s="462">
        <f>SUM(L26,L28)</f>
        <v>23793</v>
      </c>
      <c r="M25" s="462">
        <f>SUM(M26,M28)</f>
        <v>0</v>
      </c>
      <c r="N25" s="462">
        <f t="shared" si="3"/>
        <v>0</v>
      </c>
      <c r="O25" s="462">
        <f aca="true" t="shared" si="8" ref="O25:U25">O26+O27+O28</f>
        <v>0</v>
      </c>
      <c r="P25" s="462">
        <f t="shared" si="8"/>
        <v>0</v>
      </c>
      <c r="Q25" s="462">
        <f t="shared" si="8"/>
        <v>0</v>
      </c>
      <c r="R25" s="462">
        <f t="shared" si="8"/>
        <v>0</v>
      </c>
      <c r="S25" s="462">
        <f t="shared" si="8"/>
        <v>0</v>
      </c>
      <c r="T25" s="462">
        <f t="shared" si="8"/>
        <v>0</v>
      </c>
      <c r="U25" s="462">
        <f t="shared" si="8"/>
        <v>0</v>
      </c>
      <c r="V25" s="77">
        <v>1110</v>
      </c>
    </row>
    <row r="26" spans="1:22" s="5" customFormat="1" ht="24.75" customHeight="1">
      <c r="A26" s="403" t="s">
        <v>55</v>
      </c>
      <c r="B26" s="400">
        <v>2111</v>
      </c>
      <c r="C26" s="461">
        <f t="shared" si="1"/>
        <v>0</v>
      </c>
      <c r="D26" s="461">
        <f t="shared" si="2"/>
        <v>0</v>
      </c>
      <c r="E26" s="461">
        <v>0</v>
      </c>
      <c r="F26" s="461">
        <v>0</v>
      </c>
      <c r="G26" s="461">
        <v>0</v>
      </c>
      <c r="H26" s="461">
        <v>0</v>
      </c>
      <c r="I26" s="462">
        <v>0</v>
      </c>
      <c r="J26" s="462"/>
      <c r="K26" s="462"/>
      <c r="L26" s="462">
        <v>23100</v>
      </c>
      <c r="M26" s="462"/>
      <c r="N26" s="462">
        <f t="shared" si="3"/>
        <v>0</v>
      </c>
      <c r="O26" s="462">
        <v>0</v>
      </c>
      <c r="P26" s="462">
        <v>0</v>
      </c>
      <c r="Q26" s="462"/>
      <c r="R26" s="465"/>
      <c r="S26" s="462"/>
      <c r="T26" s="462">
        <v>0</v>
      </c>
      <c r="U26" s="462">
        <v>0</v>
      </c>
      <c r="V26" s="75">
        <v>1111</v>
      </c>
    </row>
    <row r="27" spans="1:22" s="5" customFormat="1" ht="32.25" customHeight="1">
      <c r="A27" s="399" t="s">
        <v>162</v>
      </c>
      <c r="B27" s="400">
        <v>2112</v>
      </c>
      <c r="C27" s="461">
        <f t="shared" si="1"/>
        <v>0</v>
      </c>
      <c r="D27" s="461">
        <f t="shared" si="2"/>
        <v>0</v>
      </c>
      <c r="E27" s="461">
        <v>0</v>
      </c>
      <c r="F27" s="461">
        <v>0</v>
      </c>
      <c r="G27" s="461">
        <v>0</v>
      </c>
      <c r="H27" s="461">
        <v>0</v>
      </c>
      <c r="I27" s="462">
        <v>0</v>
      </c>
      <c r="J27" s="462"/>
      <c r="K27" s="462"/>
      <c r="L27" s="462"/>
      <c r="M27" s="462"/>
      <c r="N27" s="462">
        <f t="shared" si="3"/>
        <v>0</v>
      </c>
      <c r="O27" s="462">
        <v>0</v>
      </c>
      <c r="P27" s="462">
        <v>0</v>
      </c>
      <c r="Q27" s="462"/>
      <c r="R27" s="465"/>
      <c r="S27" s="462"/>
      <c r="T27" s="462">
        <v>0</v>
      </c>
      <c r="U27" s="462">
        <v>0</v>
      </c>
      <c r="V27" s="75"/>
    </row>
    <row r="28" spans="1:22" s="5" customFormat="1" ht="30" customHeight="1" hidden="1">
      <c r="A28" s="399" t="s">
        <v>54</v>
      </c>
      <c r="B28" s="400">
        <v>1113</v>
      </c>
      <c r="C28" s="461">
        <f t="shared" si="1"/>
        <v>0</v>
      </c>
      <c r="D28" s="461">
        <f t="shared" si="2"/>
        <v>0</v>
      </c>
      <c r="E28" s="461"/>
      <c r="F28" s="461">
        <v>0</v>
      </c>
      <c r="G28" s="461"/>
      <c r="H28" s="461">
        <v>0</v>
      </c>
      <c r="I28" s="462">
        <v>0</v>
      </c>
      <c r="J28" s="462"/>
      <c r="K28" s="462"/>
      <c r="L28" s="462">
        <v>693</v>
      </c>
      <c r="M28" s="462"/>
      <c r="N28" s="462">
        <f t="shared" si="3"/>
        <v>0</v>
      </c>
      <c r="O28" s="462">
        <v>0</v>
      </c>
      <c r="P28" s="462">
        <v>0</v>
      </c>
      <c r="Q28" s="462"/>
      <c r="R28" s="465"/>
      <c r="S28" s="462"/>
      <c r="T28" s="462"/>
      <c r="U28" s="462"/>
      <c r="V28" s="75">
        <v>1113</v>
      </c>
    </row>
    <row r="29" spans="1:22" s="8" customFormat="1" ht="24.75" customHeight="1">
      <c r="A29" s="402" t="s">
        <v>166</v>
      </c>
      <c r="B29" s="407">
        <v>2120</v>
      </c>
      <c r="C29" s="461">
        <f t="shared" si="1"/>
        <v>0</v>
      </c>
      <c r="D29" s="461">
        <f t="shared" si="2"/>
        <v>0</v>
      </c>
      <c r="E29" s="461">
        <v>0</v>
      </c>
      <c r="F29" s="461">
        <v>0</v>
      </c>
      <c r="G29" s="461">
        <v>0</v>
      </c>
      <c r="H29" s="461">
        <v>0</v>
      </c>
      <c r="I29" s="462">
        <v>0</v>
      </c>
      <c r="J29" s="462"/>
      <c r="K29" s="462"/>
      <c r="L29" s="462">
        <v>8800</v>
      </c>
      <c r="M29" s="462"/>
      <c r="N29" s="462">
        <f t="shared" si="3"/>
        <v>0</v>
      </c>
      <c r="O29" s="462">
        <v>0</v>
      </c>
      <c r="P29" s="462">
        <v>0</v>
      </c>
      <c r="Q29" s="462"/>
      <c r="R29" s="465"/>
      <c r="S29" s="462"/>
      <c r="T29" s="462">
        <v>0</v>
      </c>
      <c r="U29" s="462">
        <v>0</v>
      </c>
      <c r="V29" s="77">
        <v>1120</v>
      </c>
    </row>
    <row r="30" spans="1:22" s="6" customFormat="1" ht="52.5" customHeight="1">
      <c r="A30" s="402" t="s">
        <v>133</v>
      </c>
      <c r="B30" s="407">
        <v>2200</v>
      </c>
      <c r="C30" s="461">
        <f t="shared" si="1"/>
        <v>0</v>
      </c>
      <c r="D30" s="461">
        <f t="shared" si="2"/>
        <v>-20500</v>
      </c>
      <c r="E30" s="461">
        <f>E31+E32+E33+E34+E36+E38+E45</f>
        <v>0</v>
      </c>
      <c r="F30" s="461">
        <f>F31+F32+F33+F34+F36+F38+F45</f>
        <v>0</v>
      </c>
      <c r="G30" s="461">
        <f>G31+G32+G33+G34+G36+G38+G45</f>
        <v>-20500</v>
      </c>
      <c r="H30" s="461">
        <f>H31+H32+H33+H34+H36+H38+H45</f>
        <v>0</v>
      </c>
      <c r="I30" s="462">
        <f>I31+I32+I33+I34+I36+I38+I45</f>
        <v>0</v>
      </c>
      <c r="J30" s="462" t="e">
        <f>SUM(J31,J32,J33,J34,#REF!,#REF!,#REF!,#REF!,#REF!)</f>
        <v>#REF!</v>
      </c>
      <c r="K30" s="462" t="e">
        <f>SUM(K31,K32,K33,K34,#REF!,#REF!,#REF!,#REF!,#REF!)</f>
        <v>#REF!</v>
      </c>
      <c r="L30" s="462" t="e">
        <f>SUM(L31,L32,L33,L34,#REF!,#REF!,#REF!,#REF!,#REF!)</f>
        <v>#REF!</v>
      </c>
      <c r="M30" s="462" t="e">
        <f>SUM(M31,M32,M33,M34,#REF!,#REF!,#REF!,#REF!,#REF!)</f>
        <v>#REF!</v>
      </c>
      <c r="N30" s="462">
        <f t="shared" si="3"/>
        <v>20500</v>
      </c>
      <c r="O30" s="462">
        <f>O31+O32+O33+O34+O36+O38+O45</f>
        <v>0</v>
      </c>
      <c r="P30" s="462">
        <f>P31+P32+P33+P34+P36+P38+P45</f>
        <v>20500</v>
      </c>
      <c r="Q30" s="462">
        <f>Q31+Q32+Q33+Q34</f>
        <v>0</v>
      </c>
      <c r="R30" s="462">
        <f>R31+R32+R33+R34</f>
        <v>0</v>
      </c>
      <c r="S30" s="462">
        <f>S31+S32+S33+S34</f>
        <v>0</v>
      </c>
      <c r="T30" s="462">
        <f>T31+T32+T33+T34</f>
        <v>0</v>
      </c>
      <c r="U30" s="462">
        <f>U31+U32+U33+U34</f>
        <v>0</v>
      </c>
      <c r="V30" s="77">
        <v>1130</v>
      </c>
    </row>
    <row r="31" spans="1:22" s="5" customFormat="1" ht="50.25" customHeight="1">
      <c r="A31" s="399" t="s">
        <v>143</v>
      </c>
      <c r="B31" s="400">
        <v>2210</v>
      </c>
      <c r="C31" s="461">
        <f t="shared" si="1"/>
        <v>0</v>
      </c>
      <c r="D31" s="461">
        <f t="shared" si="2"/>
        <v>-20500</v>
      </c>
      <c r="E31" s="461">
        <v>0</v>
      </c>
      <c r="F31" s="461">
        <v>0</v>
      </c>
      <c r="G31" s="461">
        <v>-20500</v>
      </c>
      <c r="H31" s="461">
        <v>0</v>
      </c>
      <c r="I31" s="462">
        <v>0</v>
      </c>
      <c r="J31" s="462">
        <v>3000</v>
      </c>
      <c r="K31" s="462"/>
      <c r="L31" s="462">
        <v>500</v>
      </c>
      <c r="M31" s="462"/>
      <c r="N31" s="462">
        <f t="shared" si="3"/>
        <v>20500</v>
      </c>
      <c r="O31" s="462">
        <v>0</v>
      </c>
      <c r="P31" s="462">
        <v>20500</v>
      </c>
      <c r="Q31" s="462"/>
      <c r="R31" s="465"/>
      <c r="S31" s="462"/>
      <c r="T31" s="462">
        <v>0</v>
      </c>
      <c r="U31" s="462">
        <v>0</v>
      </c>
      <c r="V31" s="75">
        <v>1131</v>
      </c>
    </row>
    <row r="32" spans="1:22" s="32" customFormat="1" ht="32.25" customHeight="1">
      <c r="A32" s="399" t="s">
        <v>85</v>
      </c>
      <c r="B32" s="400">
        <v>2220</v>
      </c>
      <c r="C32" s="461">
        <f t="shared" si="1"/>
        <v>0</v>
      </c>
      <c r="D32" s="461">
        <f t="shared" si="2"/>
        <v>0</v>
      </c>
      <c r="E32" s="461">
        <v>0</v>
      </c>
      <c r="F32" s="461">
        <v>0</v>
      </c>
      <c r="G32" s="461">
        <v>0</v>
      </c>
      <c r="H32" s="461">
        <v>0</v>
      </c>
      <c r="I32" s="462">
        <v>0</v>
      </c>
      <c r="J32" s="462"/>
      <c r="K32" s="462"/>
      <c r="L32" s="462"/>
      <c r="M32" s="462"/>
      <c r="N32" s="462">
        <f t="shared" si="3"/>
        <v>0</v>
      </c>
      <c r="O32" s="462">
        <v>0</v>
      </c>
      <c r="P32" s="462">
        <v>0</v>
      </c>
      <c r="Q32" s="462"/>
      <c r="R32" s="465"/>
      <c r="S32" s="462"/>
      <c r="T32" s="462">
        <v>0</v>
      </c>
      <c r="U32" s="462">
        <v>0</v>
      </c>
      <c r="V32" s="75">
        <v>1132</v>
      </c>
    </row>
    <row r="33" spans="1:22" s="5" customFormat="1" ht="24.75" customHeight="1">
      <c r="A33" s="399" t="s">
        <v>40</v>
      </c>
      <c r="B33" s="400">
        <v>2230</v>
      </c>
      <c r="C33" s="461">
        <f t="shared" si="1"/>
        <v>0</v>
      </c>
      <c r="D33" s="461">
        <f t="shared" si="2"/>
        <v>0</v>
      </c>
      <c r="E33" s="461">
        <v>0</v>
      </c>
      <c r="F33" s="461">
        <v>0</v>
      </c>
      <c r="G33" s="461">
        <v>0</v>
      </c>
      <c r="H33" s="461">
        <v>0</v>
      </c>
      <c r="I33" s="462">
        <v>0</v>
      </c>
      <c r="J33" s="462"/>
      <c r="K33" s="462"/>
      <c r="L33" s="462">
        <v>70000</v>
      </c>
      <c r="M33" s="462"/>
      <c r="N33" s="462">
        <f t="shared" si="3"/>
        <v>0</v>
      </c>
      <c r="O33" s="462">
        <v>0</v>
      </c>
      <c r="P33" s="462">
        <v>0</v>
      </c>
      <c r="Q33" s="462"/>
      <c r="R33" s="465"/>
      <c r="S33" s="462"/>
      <c r="T33" s="462">
        <v>0</v>
      </c>
      <c r="U33" s="462">
        <v>0</v>
      </c>
      <c r="V33" s="75">
        <v>1133</v>
      </c>
    </row>
    <row r="34" spans="1:22" s="5" customFormat="1" ht="33.75" customHeight="1" thickBot="1">
      <c r="A34" s="399" t="s">
        <v>126</v>
      </c>
      <c r="B34" s="400">
        <v>2240</v>
      </c>
      <c r="C34" s="461">
        <f t="shared" si="1"/>
        <v>0</v>
      </c>
      <c r="D34" s="461">
        <f t="shared" si="2"/>
        <v>0</v>
      </c>
      <c r="E34" s="461">
        <v>0</v>
      </c>
      <c r="F34" s="461">
        <v>0</v>
      </c>
      <c r="G34" s="461">
        <v>0</v>
      </c>
      <c r="H34" s="461">
        <v>0</v>
      </c>
      <c r="I34" s="462">
        <v>0</v>
      </c>
      <c r="J34" s="462"/>
      <c r="K34" s="462"/>
      <c r="L34" s="462"/>
      <c r="M34" s="462"/>
      <c r="N34" s="462">
        <f t="shared" si="3"/>
        <v>0</v>
      </c>
      <c r="O34" s="462">
        <v>0</v>
      </c>
      <c r="P34" s="462">
        <v>0</v>
      </c>
      <c r="Q34" s="462"/>
      <c r="R34" s="465"/>
      <c r="S34" s="462"/>
      <c r="T34" s="462">
        <v>0</v>
      </c>
      <c r="U34" s="462">
        <v>0</v>
      </c>
      <c r="V34" s="75">
        <v>1134</v>
      </c>
    </row>
    <row r="35" spans="1:24" s="231" customFormat="1" ht="23.25" customHeight="1" thickBot="1">
      <c r="A35" s="408">
        <v>1</v>
      </c>
      <c r="B35" s="394">
        <v>2</v>
      </c>
      <c r="C35" s="466">
        <v>3</v>
      </c>
      <c r="D35" s="467">
        <v>4</v>
      </c>
      <c r="E35" s="467">
        <v>5</v>
      </c>
      <c r="F35" s="467">
        <v>6</v>
      </c>
      <c r="G35" s="467">
        <v>7</v>
      </c>
      <c r="H35" s="467">
        <v>8</v>
      </c>
      <c r="I35" s="467">
        <v>9</v>
      </c>
      <c r="J35" s="467"/>
      <c r="K35" s="467"/>
      <c r="L35" s="467"/>
      <c r="M35" s="467"/>
      <c r="N35" s="467">
        <v>10</v>
      </c>
      <c r="O35" s="467">
        <v>11</v>
      </c>
      <c r="P35" s="467">
        <v>12</v>
      </c>
      <c r="Q35" s="467"/>
      <c r="R35" s="467"/>
      <c r="S35" s="467"/>
      <c r="T35" s="467">
        <v>13</v>
      </c>
      <c r="U35" s="467">
        <v>14</v>
      </c>
      <c r="V35" s="302"/>
      <c r="W35" s="303"/>
      <c r="X35" s="303"/>
    </row>
    <row r="36" spans="1:22" s="6" customFormat="1" ht="24.75" customHeight="1">
      <c r="A36" s="409" t="s">
        <v>7</v>
      </c>
      <c r="B36" s="468">
        <v>2250</v>
      </c>
      <c r="C36" s="461">
        <f aca="true" t="shared" si="9" ref="C36:C42">D36+N36</f>
        <v>0</v>
      </c>
      <c r="D36" s="462">
        <f aca="true" t="shared" si="10" ref="D36:D42">E36+F36+G36+H36+I36</f>
        <v>0</v>
      </c>
      <c r="E36" s="462">
        <v>0</v>
      </c>
      <c r="F36" s="462">
        <v>0</v>
      </c>
      <c r="G36" s="462">
        <v>0</v>
      </c>
      <c r="H36" s="462">
        <v>0</v>
      </c>
      <c r="I36" s="462">
        <v>0</v>
      </c>
      <c r="J36" s="462"/>
      <c r="K36" s="462"/>
      <c r="L36" s="462"/>
      <c r="M36" s="462"/>
      <c r="N36" s="462">
        <f aca="true" t="shared" si="11" ref="N36:N62">O36+P36+T36+U36</f>
        <v>0</v>
      </c>
      <c r="O36" s="462">
        <v>0</v>
      </c>
      <c r="P36" s="462">
        <v>0</v>
      </c>
      <c r="Q36" s="462"/>
      <c r="R36" s="465"/>
      <c r="S36" s="462"/>
      <c r="T36" s="462">
        <v>0</v>
      </c>
      <c r="U36" s="462">
        <v>0</v>
      </c>
      <c r="V36" s="77">
        <v>1140</v>
      </c>
    </row>
    <row r="37" spans="1:22" s="6" customFormat="1" ht="71.25" customHeight="1">
      <c r="A37" s="409" t="s">
        <v>134</v>
      </c>
      <c r="B37" s="468">
        <v>2260</v>
      </c>
      <c r="C37" s="461">
        <f t="shared" si="9"/>
        <v>0</v>
      </c>
      <c r="D37" s="462">
        <f t="shared" si="10"/>
        <v>0</v>
      </c>
      <c r="E37" s="462">
        <v>0</v>
      </c>
      <c r="F37" s="462">
        <v>0</v>
      </c>
      <c r="G37" s="462">
        <v>0</v>
      </c>
      <c r="H37" s="462">
        <v>0</v>
      </c>
      <c r="I37" s="462">
        <v>0</v>
      </c>
      <c r="J37" s="462"/>
      <c r="K37" s="462"/>
      <c r="L37" s="462"/>
      <c r="M37" s="462"/>
      <c r="N37" s="462">
        <f t="shared" si="11"/>
        <v>0</v>
      </c>
      <c r="O37" s="462">
        <v>0</v>
      </c>
      <c r="P37" s="462">
        <v>0</v>
      </c>
      <c r="Q37" s="462"/>
      <c r="R37" s="465"/>
      <c r="S37" s="462"/>
      <c r="T37" s="462">
        <v>0</v>
      </c>
      <c r="U37" s="462">
        <v>0</v>
      </c>
      <c r="V37" s="77">
        <v>1150</v>
      </c>
    </row>
    <row r="38" spans="1:22" s="7" customFormat="1" ht="44.25" customHeight="1">
      <c r="A38" s="409" t="s">
        <v>8</v>
      </c>
      <c r="B38" s="468">
        <v>2270</v>
      </c>
      <c r="C38" s="461">
        <f t="shared" si="9"/>
        <v>0</v>
      </c>
      <c r="D38" s="462">
        <f t="shared" si="10"/>
        <v>0</v>
      </c>
      <c r="E38" s="462">
        <f>E39+E40+E41+E42+E43+E44</f>
        <v>0</v>
      </c>
      <c r="F38" s="462">
        <f>F39+F40+F41+F42+F43+F44</f>
        <v>0</v>
      </c>
      <c r="G38" s="462">
        <f>G39+G40+G41+G42+G43+G44</f>
        <v>0</v>
      </c>
      <c r="H38" s="462">
        <f>H39+H40+H41+H42+H43+H44</f>
        <v>0</v>
      </c>
      <c r="I38" s="462">
        <f>I39+I40+I41+I42+I43+I44</f>
        <v>0</v>
      </c>
      <c r="J38" s="462">
        <f>SUM(J39,J40,J41,J42,J43,J44)</f>
        <v>190304</v>
      </c>
      <c r="K38" s="462">
        <f>SUM(K39,K40,K41,K42,K43,K44)</f>
        <v>0</v>
      </c>
      <c r="L38" s="462">
        <f>SUM(L39,L40,L41,L42,L43,L44)</f>
        <v>0</v>
      </c>
      <c r="M38" s="462">
        <f>SUM(M39,M40,M41,M42,M43,M44)</f>
        <v>0</v>
      </c>
      <c r="N38" s="462">
        <f t="shared" si="11"/>
        <v>0</v>
      </c>
      <c r="O38" s="462">
        <f aca="true" t="shared" si="12" ref="O38:U38">O39+O40+O41+O42+O43+O44</f>
        <v>0</v>
      </c>
      <c r="P38" s="462">
        <f t="shared" si="12"/>
        <v>0</v>
      </c>
      <c r="Q38" s="462">
        <f t="shared" si="12"/>
        <v>0</v>
      </c>
      <c r="R38" s="462">
        <f t="shared" si="12"/>
        <v>0</v>
      </c>
      <c r="S38" s="462">
        <f t="shared" si="12"/>
        <v>0</v>
      </c>
      <c r="T38" s="462">
        <f t="shared" si="12"/>
        <v>0</v>
      </c>
      <c r="U38" s="462">
        <f t="shared" si="12"/>
        <v>0</v>
      </c>
      <c r="V38" s="77">
        <v>1160</v>
      </c>
    </row>
    <row r="39" spans="1:22" s="32" customFormat="1" ht="26.25" customHeight="1">
      <c r="A39" s="399" t="s">
        <v>9</v>
      </c>
      <c r="B39" s="400">
        <v>2271</v>
      </c>
      <c r="C39" s="461">
        <f t="shared" si="9"/>
        <v>0</v>
      </c>
      <c r="D39" s="462">
        <f t="shared" si="10"/>
        <v>0</v>
      </c>
      <c r="E39" s="462">
        <v>0</v>
      </c>
      <c r="F39" s="462">
        <v>0</v>
      </c>
      <c r="G39" s="462">
        <v>0</v>
      </c>
      <c r="H39" s="462">
        <v>0</v>
      </c>
      <c r="I39" s="462">
        <v>0</v>
      </c>
      <c r="J39" s="462">
        <v>89287</v>
      </c>
      <c r="K39" s="462"/>
      <c r="L39" s="462"/>
      <c r="M39" s="462"/>
      <c r="N39" s="462">
        <f t="shared" si="11"/>
        <v>0</v>
      </c>
      <c r="O39" s="462">
        <v>0</v>
      </c>
      <c r="P39" s="462">
        <v>0</v>
      </c>
      <c r="Q39" s="462"/>
      <c r="R39" s="465"/>
      <c r="S39" s="462"/>
      <c r="T39" s="462">
        <v>0</v>
      </c>
      <c r="U39" s="462">
        <v>0</v>
      </c>
      <c r="V39" s="75">
        <v>1161</v>
      </c>
    </row>
    <row r="40" spans="1:22" s="32" customFormat="1" ht="34.5" customHeight="1">
      <c r="A40" s="399" t="s">
        <v>163</v>
      </c>
      <c r="B40" s="400">
        <v>2272</v>
      </c>
      <c r="C40" s="461">
        <f t="shared" si="9"/>
        <v>0</v>
      </c>
      <c r="D40" s="462">
        <f t="shared" si="10"/>
        <v>0</v>
      </c>
      <c r="E40" s="462">
        <v>0</v>
      </c>
      <c r="F40" s="462">
        <v>0</v>
      </c>
      <c r="G40" s="462">
        <v>0</v>
      </c>
      <c r="H40" s="462">
        <v>0</v>
      </c>
      <c r="I40" s="462">
        <v>0</v>
      </c>
      <c r="J40" s="462">
        <v>16619</v>
      </c>
      <c r="K40" s="462"/>
      <c r="L40" s="462"/>
      <c r="M40" s="462"/>
      <c r="N40" s="462">
        <f t="shared" si="11"/>
        <v>0</v>
      </c>
      <c r="O40" s="462">
        <v>0</v>
      </c>
      <c r="P40" s="462">
        <v>0</v>
      </c>
      <c r="Q40" s="462"/>
      <c r="R40" s="465"/>
      <c r="S40" s="462"/>
      <c r="T40" s="462">
        <v>0</v>
      </c>
      <c r="U40" s="462">
        <v>0</v>
      </c>
      <c r="V40" s="75">
        <v>1162</v>
      </c>
    </row>
    <row r="41" spans="1:22" s="5" customFormat="1" ht="26.25" customHeight="1">
      <c r="A41" s="399" t="s">
        <v>84</v>
      </c>
      <c r="B41" s="400">
        <v>2273</v>
      </c>
      <c r="C41" s="461">
        <f t="shared" si="9"/>
        <v>0</v>
      </c>
      <c r="D41" s="462">
        <f t="shared" si="10"/>
        <v>0</v>
      </c>
      <c r="E41" s="462">
        <v>0</v>
      </c>
      <c r="F41" s="462">
        <v>0</v>
      </c>
      <c r="G41" s="462">
        <v>0</v>
      </c>
      <c r="H41" s="462">
        <v>0</v>
      </c>
      <c r="I41" s="462">
        <v>0</v>
      </c>
      <c r="J41" s="462">
        <v>80098</v>
      </c>
      <c r="K41" s="462"/>
      <c r="L41" s="462"/>
      <c r="M41" s="462"/>
      <c r="N41" s="462">
        <f t="shared" si="11"/>
        <v>0</v>
      </c>
      <c r="O41" s="462">
        <v>0</v>
      </c>
      <c r="P41" s="462">
        <v>0</v>
      </c>
      <c r="Q41" s="462"/>
      <c r="R41" s="465"/>
      <c r="S41" s="462"/>
      <c r="T41" s="462">
        <v>0</v>
      </c>
      <c r="U41" s="462">
        <v>0</v>
      </c>
      <c r="V41" s="75">
        <v>1163</v>
      </c>
    </row>
    <row r="42" spans="1:22" s="5" customFormat="1" ht="26.25" customHeight="1">
      <c r="A42" s="399" t="s">
        <v>79</v>
      </c>
      <c r="B42" s="400">
        <v>2274</v>
      </c>
      <c r="C42" s="461">
        <f t="shared" si="9"/>
        <v>0</v>
      </c>
      <c r="D42" s="462">
        <f t="shared" si="10"/>
        <v>0</v>
      </c>
      <c r="E42" s="462">
        <v>0</v>
      </c>
      <c r="F42" s="462">
        <v>0</v>
      </c>
      <c r="G42" s="462">
        <v>0</v>
      </c>
      <c r="H42" s="462">
        <v>0</v>
      </c>
      <c r="I42" s="462">
        <v>0</v>
      </c>
      <c r="J42" s="462">
        <v>3500</v>
      </c>
      <c r="K42" s="462"/>
      <c r="L42" s="462"/>
      <c r="M42" s="462"/>
      <c r="N42" s="462">
        <f t="shared" si="11"/>
        <v>0</v>
      </c>
      <c r="O42" s="462">
        <v>0</v>
      </c>
      <c r="P42" s="462">
        <v>0</v>
      </c>
      <c r="Q42" s="462"/>
      <c r="R42" s="465"/>
      <c r="S42" s="462"/>
      <c r="T42" s="462">
        <v>0</v>
      </c>
      <c r="U42" s="462">
        <v>0</v>
      </c>
      <c r="V42" s="75">
        <v>1164</v>
      </c>
    </row>
    <row r="43" spans="1:22" s="5" customFormat="1" ht="26.25" customHeight="1" hidden="1">
      <c r="A43" s="399"/>
      <c r="B43" s="400"/>
      <c r="C43" s="461"/>
      <c r="D43" s="462"/>
      <c r="E43" s="462"/>
      <c r="F43" s="462"/>
      <c r="G43" s="462"/>
      <c r="H43" s="462">
        <v>0</v>
      </c>
      <c r="I43" s="462">
        <v>0</v>
      </c>
      <c r="J43" s="462">
        <v>800</v>
      </c>
      <c r="K43" s="462"/>
      <c r="L43" s="462"/>
      <c r="M43" s="462"/>
      <c r="N43" s="462">
        <f t="shared" si="11"/>
        <v>0</v>
      </c>
      <c r="O43" s="462">
        <v>0</v>
      </c>
      <c r="P43" s="462">
        <v>0</v>
      </c>
      <c r="Q43" s="462"/>
      <c r="R43" s="465"/>
      <c r="S43" s="462"/>
      <c r="T43" s="462">
        <v>0</v>
      </c>
      <c r="U43" s="462">
        <v>0</v>
      </c>
      <c r="V43" s="75">
        <v>1165</v>
      </c>
    </row>
    <row r="44" spans="1:22" s="5" customFormat="1" ht="26.25" customHeight="1">
      <c r="A44" s="399" t="s">
        <v>10</v>
      </c>
      <c r="B44" s="400">
        <v>2275</v>
      </c>
      <c r="C44" s="461">
        <f aca="true" t="shared" si="13" ref="C44:C62">D44+N44</f>
        <v>0</v>
      </c>
      <c r="D44" s="462">
        <f aca="true" t="shared" si="14" ref="D44:D62">E44+F44+G44+H44+I44</f>
        <v>0</v>
      </c>
      <c r="E44" s="462">
        <v>0</v>
      </c>
      <c r="F44" s="462">
        <v>0</v>
      </c>
      <c r="G44" s="462">
        <v>0</v>
      </c>
      <c r="H44" s="462">
        <v>0</v>
      </c>
      <c r="I44" s="462">
        <v>0</v>
      </c>
      <c r="J44" s="462"/>
      <c r="K44" s="462"/>
      <c r="L44" s="462"/>
      <c r="M44" s="462"/>
      <c r="N44" s="462">
        <f t="shared" si="11"/>
        <v>0</v>
      </c>
      <c r="O44" s="462">
        <v>0</v>
      </c>
      <c r="P44" s="462">
        <v>0</v>
      </c>
      <c r="Q44" s="462"/>
      <c r="R44" s="465"/>
      <c r="S44" s="462"/>
      <c r="T44" s="462">
        <v>0</v>
      </c>
      <c r="U44" s="462">
        <v>0</v>
      </c>
      <c r="V44" s="75">
        <v>1166</v>
      </c>
    </row>
    <row r="45" spans="1:22" s="6" customFormat="1" ht="49.5" customHeight="1">
      <c r="A45" s="411" t="s">
        <v>160</v>
      </c>
      <c r="B45" s="468">
        <v>2280</v>
      </c>
      <c r="C45" s="461">
        <f t="shared" si="13"/>
        <v>0</v>
      </c>
      <c r="D45" s="462">
        <f t="shared" si="14"/>
        <v>0</v>
      </c>
      <c r="E45" s="462">
        <f>E46+E47</f>
        <v>0</v>
      </c>
      <c r="F45" s="462">
        <f>F46+F47</f>
        <v>0</v>
      </c>
      <c r="G45" s="462">
        <f>G46+G47</f>
        <v>0</v>
      </c>
      <c r="H45" s="462">
        <f>H46+H47</f>
        <v>0</v>
      </c>
      <c r="I45" s="462">
        <f>I46+I47</f>
        <v>0</v>
      </c>
      <c r="J45" s="462"/>
      <c r="K45" s="462"/>
      <c r="L45" s="462"/>
      <c r="M45" s="462"/>
      <c r="N45" s="462">
        <f t="shared" si="11"/>
        <v>0</v>
      </c>
      <c r="O45" s="462">
        <f aca="true" t="shared" si="15" ref="O45:U45">O46+O47</f>
        <v>0</v>
      </c>
      <c r="P45" s="462">
        <f t="shared" si="15"/>
        <v>0</v>
      </c>
      <c r="Q45" s="462">
        <f t="shared" si="15"/>
        <v>0</v>
      </c>
      <c r="R45" s="462">
        <f t="shared" si="15"/>
        <v>0</v>
      </c>
      <c r="S45" s="462">
        <f t="shared" si="15"/>
        <v>0</v>
      </c>
      <c r="T45" s="462">
        <f t="shared" si="15"/>
        <v>0</v>
      </c>
      <c r="U45" s="462">
        <f t="shared" si="15"/>
        <v>0</v>
      </c>
      <c r="V45" s="78">
        <v>1170</v>
      </c>
    </row>
    <row r="46" spans="1:22" s="6" customFormat="1" ht="62.25" customHeight="1">
      <c r="A46" s="409" t="s">
        <v>66</v>
      </c>
      <c r="B46" s="468">
        <v>2281</v>
      </c>
      <c r="C46" s="461">
        <f t="shared" si="13"/>
        <v>0</v>
      </c>
      <c r="D46" s="462">
        <f t="shared" si="14"/>
        <v>0</v>
      </c>
      <c r="E46" s="462">
        <v>0</v>
      </c>
      <c r="F46" s="462">
        <v>0</v>
      </c>
      <c r="G46" s="462">
        <v>0</v>
      </c>
      <c r="H46" s="462">
        <v>0</v>
      </c>
      <c r="I46" s="462">
        <v>0</v>
      </c>
      <c r="J46" s="462"/>
      <c r="K46" s="462"/>
      <c r="L46" s="462"/>
      <c r="M46" s="462"/>
      <c r="N46" s="462">
        <f t="shared" si="11"/>
        <v>0</v>
      </c>
      <c r="O46" s="462">
        <v>0</v>
      </c>
      <c r="P46" s="462">
        <v>0</v>
      </c>
      <c r="Q46" s="462"/>
      <c r="R46" s="465"/>
      <c r="S46" s="462"/>
      <c r="T46" s="462">
        <v>0</v>
      </c>
      <c r="U46" s="462">
        <v>0</v>
      </c>
      <c r="V46" s="78"/>
    </row>
    <row r="47" spans="1:22" s="6" customFormat="1" ht="69.75" customHeight="1">
      <c r="A47" s="409" t="s">
        <v>67</v>
      </c>
      <c r="B47" s="468">
        <v>2282</v>
      </c>
      <c r="C47" s="461">
        <f t="shared" si="13"/>
        <v>0</v>
      </c>
      <c r="D47" s="462">
        <f t="shared" si="14"/>
        <v>0</v>
      </c>
      <c r="E47" s="462">
        <v>0</v>
      </c>
      <c r="F47" s="462">
        <v>0</v>
      </c>
      <c r="G47" s="462">
        <v>0</v>
      </c>
      <c r="H47" s="462">
        <v>0</v>
      </c>
      <c r="I47" s="462">
        <v>0</v>
      </c>
      <c r="J47" s="462"/>
      <c r="K47" s="462"/>
      <c r="L47" s="462"/>
      <c r="M47" s="462"/>
      <c r="N47" s="462">
        <f t="shared" si="11"/>
        <v>0</v>
      </c>
      <c r="O47" s="462">
        <v>0</v>
      </c>
      <c r="P47" s="462">
        <v>0</v>
      </c>
      <c r="Q47" s="462"/>
      <c r="R47" s="465"/>
      <c r="S47" s="462"/>
      <c r="T47" s="462">
        <v>0</v>
      </c>
      <c r="U47" s="462">
        <v>0</v>
      </c>
      <c r="V47" s="78"/>
    </row>
    <row r="48" spans="1:22" s="7" customFormat="1" ht="36" customHeight="1">
      <c r="A48" s="412" t="s">
        <v>167</v>
      </c>
      <c r="B48" s="400">
        <v>2400</v>
      </c>
      <c r="C48" s="461">
        <f t="shared" si="13"/>
        <v>0</v>
      </c>
      <c r="D48" s="462">
        <f t="shared" si="14"/>
        <v>0</v>
      </c>
      <c r="E48" s="462">
        <f>E49+E50</f>
        <v>0</v>
      </c>
      <c r="F48" s="462">
        <f>F49+F50</f>
        <v>0</v>
      </c>
      <c r="G48" s="462">
        <f>G49+G50</f>
        <v>0</v>
      </c>
      <c r="H48" s="462">
        <f>H49+H50</f>
        <v>0</v>
      </c>
      <c r="I48" s="462">
        <f>I49+I50</f>
        <v>0</v>
      </c>
      <c r="J48" s="462">
        <v>0</v>
      </c>
      <c r="K48" s="462">
        <v>0</v>
      </c>
      <c r="L48" s="462">
        <v>0</v>
      </c>
      <c r="M48" s="462" t="e">
        <f>SUM(N48,#REF!,#REF!)</f>
        <v>#REF!</v>
      </c>
      <c r="N48" s="462">
        <f t="shared" si="11"/>
        <v>0</v>
      </c>
      <c r="O48" s="462">
        <f aca="true" t="shared" si="16" ref="O48:U48">O49+O50</f>
        <v>0</v>
      </c>
      <c r="P48" s="462">
        <f t="shared" si="16"/>
        <v>0</v>
      </c>
      <c r="Q48" s="462">
        <f t="shared" si="16"/>
        <v>0</v>
      </c>
      <c r="R48" s="462">
        <f t="shared" si="16"/>
        <v>0</v>
      </c>
      <c r="S48" s="462">
        <f t="shared" si="16"/>
        <v>0</v>
      </c>
      <c r="T48" s="462">
        <f t="shared" si="16"/>
        <v>0</v>
      </c>
      <c r="U48" s="462">
        <f t="shared" si="16"/>
        <v>0</v>
      </c>
      <c r="V48" s="76">
        <v>1200</v>
      </c>
    </row>
    <row r="49" spans="1:22" s="7" customFormat="1" ht="36" customHeight="1">
      <c r="A49" s="413" t="s">
        <v>135</v>
      </c>
      <c r="B49" s="407">
        <v>2410</v>
      </c>
      <c r="C49" s="461">
        <f t="shared" si="13"/>
        <v>0</v>
      </c>
      <c r="D49" s="462">
        <f t="shared" si="14"/>
        <v>0</v>
      </c>
      <c r="E49" s="462">
        <v>0</v>
      </c>
      <c r="F49" s="462">
        <v>0</v>
      </c>
      <c r="G49" s="462">
        <v>0</v>
      </c>
      <c r="H49" s="462">
        <v>0</v>
      </c>
      <c r="I49" s="462">
        <v>0</v>
      </c>
      <c r="J49" s="462"/>
      <c r="K49" s="462"/>
      <c r="L49" s="462"/>
      <c r="M49" s="462"/>
      <c r="N49" s="462">
        <f t="shared" si="11"/>
        <v>0</v>
      </c>
      <c r="O49" s="462">
        <v>0</v>
      </c>
      <c r="P49" s="462">
        <v>0</v>
      </c>
      <c r="Q49" s="462">
        <v>0</v>
      </c>
      <c r="R49" s="462">
        <v>0</v>
      </c>
      <c r="S49" s="462">
        <v>0</v>
      </c>
      <c r="T49" s="462">
        <v>0</v>
      </c>
      <c r="U49" s="462">
        <v>0</v>
      </c>
      <c r="V49" s="76"/>
    </row>
    <row r="50" spans="1:22" s="7" customFormat="1" ht="36" customHeight="1">
      <c r="A50" s="413" t="s">
        <v>136</v>
      </c>
      <c r="B50" s="407">
        <v>2420</v>
      </c>
      <c r="C50" s="461">
        <f t="shared" si="13"/>
        <v>0</v>
      </c>
      <c r="D50" s="462">
        <f t="shared" si="14"/>
        <v>0</v>
      </c>
      <c r="E50" s="462">
        <v>0</v>
      </c>
      <c r="F50" s="462">
        <v>0</v>
      </c>
      <c r="G50" s="462">
        <v>0</v>
      </c>
      <c r="H50" s="462">
        <v>0</v>
      </c>
      <c r="I50" s="462">
        <v>0</v>
      </c>
      <c r="J50" s="462"/>
      <c r="K50" s="462"/>
      <c r="L50" s="462"/>
      <c r="M50" s="462"/>
      <c r="N50" s="462">
        <f t="shared" si="11"/>
        <v>0</v>
      </c>
      <c r="O50" s="462">
        <v>0</v>
      </c>
      <c r="P50" s="462">
        <v>0</v>
      </c>
      <c r="Q50" s="462">
        <v>0</v>
      </c>
      <c r="R50" s="462">
        <v>0</v>
      </c>
      <c r="S50" s="462">
        <v>0</v>
      </c>
      <c r="T50" s="462">
        <v>0</v>
      </c>
      <c r="U50" s="462">
        <v>0</v>
      </c>
      <c r="V50" s="299">
        <v>0</v>
      </c>
    </row>
    <row r="51" spans="1:22" s="8" customFormat="1" ht="26.25" customHeight="1">
      <c r="A51" s="412" t="s">
        <v>141</v>
      </c>
      <c r="B51" s="400">
        <v>2600</v>
      </c>
      <c r="C51" s="461">
        <f t="shared" si="13"/>
        <v>0</v>
      </c>
      <c r="D51" s="462">
        <f t="shared" si="14"/>
        <v>0</v>
      </c>
      <c r="E51" s="462">
        <f>E52+E53+E53</f>
        <v>0</v>
      </c>
      <c r="F51" s="462">
        <f>F52+F53+F53</f>
        <v>0</v>
      </c>
      <c r="G51" s="462">
        <f>G52+G53+G53</f>
        <v>0</v>
      </c>
      <c r="H51" s="462">
        <f>H52+H53+H53</f>
        <v>0</v>
      </c>
      <c r="I51" s="462">
        <f>I52+I53+I53</f>
        <v>0</v>
      </c>
      <c r="J51" s="462">
        <f>SUM(J52,J53,J55,J56)</f>
        <v>0</v>
      </c>
      <c r="K51" s="462">
        <f>SUM(K52,K53,K55,K56)</f>
        <v>0</v>
      </c>
      <c r="L51" s="462">
        <f>SUM(L52,L53,L55,L56)</f>
        <v>0</v>
      </c>
      <c r="M51" s="462">
        <f>SUM(M52,M53,M55,M56)</f>
        <v>0</v>
      </c>
      <c r="N51" s="462">
        <f t="shared" si="11"/>
        <v>0</v>
      </c>
      <c r="O51" s="462">
        <f aca="true" t="shared" si="17" ref="O51:V51">O52+O53+O53</f>
        <v>0</v>
      </c>
      <c r="P51" s="462">
        <f t="shared" si="17"/>
        <v>0</v>
      </c>
      <c r="Q51" s="462">
        <f t="shared" si="17"/>
        <v>0</v>
      </c>
      <c r="R51" s="462">
        <f t="shared" si="17"/>
        <v>0</v>
      </c>
      <c r="S51" s="462">
        <f t="shared" si="17"/>
        <v>0</v>
      </c>
      <c r="T51" s="462">
        <f t="shared" si="17"/>
        <v>0</v>
      </c>
      <c r="U51" s="462">
        <f t="shared" si="17"/>
        <v>0</v>
      </c>
      <c r="V51" s="299">
        <f t="shared" si="17"/>
        <v>3950</v>
      </c>
    </row>
    <row r="52" spans="1:22" s="8" customFormat="1" ht="58.5" customHeight="1">
      <c r="A52" s="409" t="s">
        <v>11</v>
      </c>
      <c r="B52" s="468">
        <v>2610</v>
      </c>
      <c r="C52" s="461">
        <f t="shared" si="13"/>
        <v>0</v>
      </c>
      <c r="D52" s="462">
        <f t="shared" si="14"/>
        <v>0</v>
      </c>
      <c r="E52" s="462">
        <v>0</v>
      </c>
      <c r="F52" s="462">
        <v>0</v>
      </c>
      <c r="G52" s="462">
        <v>0</v>
      </c>
      <c r="H52" s="462">
        <v>0</v>
      </c>
      <c r="I52" s="462">
        <v>0</v>
      </c>
      <c r="J52" s="462"/>
      <c r="K52" s="462"/>
      <c r="L52" s="462"/>
      <c r="M52" s="462"/>
      <c r="N52" s="462">
        <f t="shared" si="11"/>
        <v>0</v>
      </c>
      <c r="O52" s="462">
        <v>0</v>
      </c>
      <c r="P52" s="462">
        <v>0</v>
      </c>
      <c r="Q52" s="462">
        <v>0</v>
      </c>
      <c r="R52" s="462"/>
      <c r="S52" s="462">
        <f>SUM(-R52,C52)</f>
        <v>0</v>
      </c>
      <c r="T52" s="462">
        <v>0</v>
      </c>
      <c r="U52" s="462">
        <v>0</v>
      </c>
      <c r="V52" s="77">
        <v>1310</v>
      </c>
    </row>
    <row r="53" spans="1:22" s="7" customFormat="1" ht="54" customHeight="1">
      <c r="A53" s="415" t="s">
        <v>12</v>
      </c>
      <c r="B53" s="468">
        <v>2620</v>
      </c>
      <c r="C53" s="461">
        <f t="shared" si="13"/>
        <v>0</v>
      </c>
      <c r="D53" s="462">
        <f t="shared" si="14"/>
        <v>0</v>
      </c>
      <c r="E53" s="462">
        <v>0</v>
      </c>
      <c r="F53" s="462">
        <v>0</v>
      </c>
      <c r="G53" s="462">
        <v>0</v>
      </c>
      <c r="H53" s="462">
        <v>0</v>
      </c>
      <c r="I53" s="462">
        <v>0</v>
      </c>
      <c r="J53" s="462"/>
      <c r="K53" s="462"/>
      <c r="L53" s="462"/>
      <c r="M53" s="462"/>
      <c r="N53" s="462">
        <f t="shared" si="11"/>
        <v>0</v>
      </c>
      <c r="O53" s="462">
        <v>0</v>
      </c>
      <c r="P53" s="462">
        <v>0</v>
      </c>
      <c r="Q53" s="462">
        <v>0</v>
      </c>
      <c r="R53" s="462"/>
      <c r="S53" s="462">
        <f>SUM(-R53,C53)</f>
        <v>0</v>
      </c>
      <c r="T53" s="462">
        <v>0</v>
      </c>
      <c r="U53" s="462">
        <v>0</v>
      </c>
      <c r="V53" s="77">
        <v>1320</v>
      </c>
    </row>
    <row r="54" spans="1:22" s="7" customFormat="1" ht="42" customHeight="1">
      <c r="A54" s="416" t="s">
        <v>137</v>
      </c>
      <c r="B54" s="468">
        <v>2630</v>
      </c>
      <c r="C54" s="461">
        <f t="shared" si="13"/>
        <v>0</v>
      </c>
      <c r="D54" s="462">
        <f t="shared" si="14"/>
        <v>0</v>
      </c>
      <c r="E54" s="462">
        <v>0</v>
      </c>
      <c r="F54" s="462">
        <v>0</v>
      </c>
      <c r="G54" s="462">
        <v>0</v>
      </c>
      <c r="H54" s="462">
        <v>0</v>
      </c>
      <c r="I54" s="462">
        <v>0</v>
      </c>
      <c r="J54" s="462"/>
      <c r="K54" s="462"/>
      <c r="L54" s="462"/>
      <c r="M54" s="462"/>
      <c r="N54" s="462">
        <f t="shared" si="11"/>
        <v>0</v>
      </c>
      <c r="O54" s="462">
        <v>0</v>
      </c>
      <c r="P54" s="462">
        <v>0</v>
      </c>
      <c r="Q54" s="462">
        <v>0</v>
      </c>
      <c r="R54" s="462"/>
      <c r="S54" s="462">
        <f>SUM(-R54,C54)</f>
        <v>0</v>
      </c>
      <c r="T54" s="462">
        <v>0</v>
      </c>
      <c r="U54" s="462">
        <v>0</v>
      </c>
      <c r="V54" s="77"/>
    </row>
    <row r="55" spans="1:22" s="7" customFormat="1" ht="26.25" customHeight="1">
      <c r="A55" s="417" t="s">
        <v>142</v>
      </c>
      <c r="B55" s="407">
        <v>2700</v>
      </c>
      <c r="C55" s="461">
        <f t="shared" si="13"/>
        <v>0</v>
      </c>
      <c r="D55" s="462">
        <f t="shared" si="14"/>
        <v>0</v>
      </c>
      <c r="E55" s="462">
        <f>E56+E57+E58</f>
        <v>0</v>
      </c>
      <c r="F55" s="462">
        <f>F56+F57+F58</f>
        <v>0</v>
      </c>
      <c r="G55" s="462">
        <f>G56+G57+G58</f>
        <v>0</v>
      </c>
      <c r="H55" s="462">
        <f>H56+H57+H58</f>
        <v>0</v>
      </c>
      <c r="I55" s="462">
        <f>I56+I57+I58</f>
        <v>0</v>
      </c>
      <c r="J55" s="462">
        <f>SUM(J56,J57,J58)</f>
        <v>0</v>
      </c>
      <c r="K55" s="462">
        <f>SUM(K56,K57,K58)</f>
        <v>0</v>
      </c>
      <c r="L55" s="462">
        <f>SUM(L56,L57,L58)</f>
        <v>0</v>
      </c>
      <c r="M55" s="462">
        <f>SUM(M56,M57,M58)</f>
        <v>0</v>
      </c>
      <c r="N55" s="462">
        <f t="shared" si="11"/>
        <v>0</v>
      </c>
      <c r="O55" s="462">
        <f aca="true" t="shared" si="18" ref="O55:U55">O56+O57+O58</f>
        <v>0</v>
      </c>
      <c r="P55" s="462">
        <f t="shared" si="18"/>
        <v>0</v>
      </c>
      <c r="Q55" s="462">
        <f t="shared" si="18"/>
        <v>0</v>
      </c>
      <c r="R55" s="462">
        <f t="shared" si="18"/>
        <v>0</v>
      </c>
      <c r="S55" s="462">
        <f t="shared" si="18"/>
        <v>0</v>
      </c>
      <c r="T55" s="462">
        <f t="shared" si="18"/>
        <v>0</v>
      </c>
      <c r="U55" s="462">
        <f t="shared" si="18"/>
        <v>0</v>
      </c>
      <c r="V55" s="77">
        <v>1340</v>
      </c>
    </row>
    <row r="56" spans="1:22" s="32" customFormat="1" ht="26.25" customHeight="1">
      <c r="A56" s="399" t="s">
        <v>13</v>
      </c>
      <c r="B56" s="400">
        <v>2710</v>
      </c>
      <c r="C56" s="461">
        <f t="shared" si="13"/>
        <v>0</v>
      </c>
      <c r="D56" s="462">
        <f t="shared" si="14"/>
        <v>0</v>
      </c>
      <c r="E56" s="462">
        <v>0</v>
      </c>
      <c r="F56" s="462">
        <v>0</v>
      </c>
      <c r="G56" s="462">
        <v>0</v>
      </c>
      <c r="H56" s="462">
        <v>0</v>
      </c>
      <c r="I56" s="462">
        <v>0</v>
      </c>
      <c r="J56" s="462"/>
      <c r="K56" s="462"/>
      <c r="L56" s="462"/>
      <c r="M56" s="462"/>
      <c r="N56" s="462">
        <f t="shared" si="11"/>
        <v>0</v>
      </c>
      <c r="O56" s="462">
        <v>0</v>
      </c>
      <c r="P56" s="462">
        <v>0</v>
      </c>
      <c r="Q56" s="462"/>
      <c r="R56" s="465"/>
      <c r="S56" s="462"/>
      <c r="T56" s="462">
        <v>0</v>
      </c>
      <c r="U56" s="462">
        <v>0</v>
      </c>
      <c r="V56" s="75">
        <v>1341</v>
      </c>
    </row>
    <row r="57" spans="1:22" s="5" customFormat="1" ht="26.25" customHeight="1">
      <c r="A57" s="403" t="s">
        <v>14</v>
      </c>
      <c r="B57" s="400">
        <v>2720</v>
      </c>
      <c r="C57" s="461">
        <f t="shared" si="13"/>
        <v>0</v>
      </c>
      <c r="D57" s="462">
        <f t="shared" si="14"/>
        <v>0</v>
      </c>
      <c r="E57" s="462">
        <v>0</v>
      </c>
      <c r="F57" s="462">
        <v>0</v>
      </c>
      <c r="G57" s="462">
        <v>0</v>
      </c>
      <c r="H57" s="462">
        <v>0</v>
      </c>
      <c r="I57" s="462">
        <v>0</v>
      </c>
      <c r="J57" s="462"/>
      <c r="K57" s="462"/>
      <c r="L57" s="462"/>
      <c r="M57" s="462"/>
      <c r="N57" s="462">
        <f t="shared" si="11"/>
        <v>0</v>
      </c>
      <c r="O57" s="462">
        <v>0</v>
      </c>
      <c r="P57" s="462">
        <v>0</v>
      </c>
      <c r="Q57" s="462"/>
      <c r="R57" s="465"/>
      <c r="S57" s="462"/>
      <c r="T57" s="462">
        <v>0</v>
      </c>
      <c r="U57" s="462">
        <v>0</v>
      </c>
      <c r="V57" s="75">
        <v>1342</v>
      </c>
    </row>
    <row r="58" spans="1:22" s="5" customFormat="1" ht="27" customHeight="1">
      <c r="A58" s="399" t="s">
        <v>144</v>
      </c>
      <c r="B58" s="400">
        <v>2730</v>
      </c>
      <c r="C58" s="461">
        <f t="shared" si="13"/>
        <v>0</v>
      </c>
      <c r="D58" s="462">
        <f t="shared" si="14"/>
        <v>0</v>
      </c>
      <c r="E58" s="462">
        <v>0</v>
      </c>
      <c r="F58" s="462">
        <v>0</v>
      </c>
      <c r="G58" s="462">
        <v>0</v>
      </c>
      <c r="H58" s="462">
        <v>0</v>
      </c>
      <c r="I58" s="462">
        <v>0</v>
      </c>
      <c r="J58" s="462"/>
      <c r="K58" s="462"/>
      <c r="L58" s="462"/>
      <c r="M58" s="462"/>
      <c r="N58" s="462">
        <f t="shared" si="11"/>
        <v>0</v>
      </c>
      <c r="O58" s="462">
        <v>0</v>
      </c>
      <c r="P58" s="462">
        <v>0</v>
      </c>
      <c r="Q58" s="462"/>
      <c r="R58" s="465"/>
      <c r="S58" s="462"/>
      <c r="T58" s="462">
        <v>0</v>
      </c>
      <c r="U58" s="462">
        <v>0</v>
      </c>
      <c r="V58" s="75">
        <v>1343</v>
      </c>
    </row>
    <row r="59" spans="1:22" s="6" customFormat="1" ht="26.25" customHeight="1">
      <c r="A59" s="402" t="s">
        <v>169</v>
      </c>
      <c r="B59" s="407">
        <v>2800</v>
      </c>
      <c r="C59" s="461">
        <f t="shared" si="13"/>
        <v>0</v>
      </c>
      <c r="D59" s="462">
        <f t="shared" si="14"/>
        <v>0</v>
      </c>
      <c r="E59" s="462">
        <v>0</v>
      </c>
      <c r="F59" s="462">
        <v>0</v>
      </c>
      <c r="G59" s="462">
        <v>0</v>
      </c>
      <c r="H59" s="462">
        <v>0</v>
      </c>
      <c r="I59" s="462">
        <v>0</v>
      </c>
      <c r="J59" s="462"/>
      <c r="K59" s="462"/>
      <c r="L59" s="462"/>
      <c r="M59" s="462"/>
      <c r="N59" s="462">
        <f t="shared" si="11"/>
        <v>0</v>
      </c>
      <c r="O59" s="462">
        <v>0</v>
      </c>
      <c r="P59" s="462">
        <v>0</v>
      </c>
      <c r="Q59" s="462"/>
      <c r="R59" s="465"/>
      <c r="S59" s="462"/>
      <c r="T59" s="462">
        <v>0</v>
      </c>
      <c r="U59" s="462">
        <v>0</v>
      </c>
      <c r="V59" s="77">
        <v>1350</v>
      </c>
    </row>
    <row r="60" spans="1:22" s="6" customFormat="1" ht="26.25" customHeight="1">
      <c r="A60" s="463" t="s">
        <v>43</v>
      </c>
      <c r="B60" s="464">
        <v>3000</v>
      </c>
      <c r="C60" s="461">
        <f t="shared" si="13"/>
        <v>0</v>
      </c>
      <c r="D60" s="462">
        <f t="shared" si="14"/>
        <v>0</v>
      </c>
      <c r="E60" s="462">
        <f>E61+E77</f>
        <v>0</v>
      </c>
      <c r="F60" s="462">
        <f>F61+F77</f>
        <v>0</v>
      </c>
      <c r="G60" s="462">
        <f>G61+G77</f>
        <v>0</v>
      </c>
      <c r="H60" s="462">
        <f>H61+H77</f>
        <v>0</v>
      </c>
      <c r="I60" s="462">
        <f>I61+I77</f>
        <v>0</v>
      </c>
      <c r="J60" s="462" t="e">
        <f>SUM(J61,J75,J76,J77)</f>
        <v>#REF!</v>
      </c>
      <c r="K60" s="462" t="e">
        <f>SUM(K61,K75,K76,K77)</f>
        <v>#REF!</v>
      </c>
      <c r="L60" s="462" t="e">
        <f>SUM(L61,L75,L76,L77)</f>
        <v>#REF!</v>
      </c>
      <c r="M60" s="462" t="e">
        <f>SUM(M61,M75,M76,M77)</f>
        <v>#REF!</v>
      </c>
      <c r="N60" s="462">
        <f t="shared" si="11"/>
        <v>0</v>
      </c>
      <c r="O60" s="462">
        <f>O61</f>
        <v>0</v>
      </c>
      <c r="P60" s="462">
        <f aca="true" t="shared" si="19" ref="P60:U60">P61+P77</f>
        <v>0</v>
      </c>
      <c r="Q60" s="462">
        <f t="shared" si="19"/>
        <v>0</v>
      </c>
      <c r="R60" s="462">
        <f t="shared" si="19"/>
        <v>0</v>
      </c>
      <c r="S60" s="462">
        <f t="shared" si="19"/>
        <v>0</v>
      </c>
      <c r="T60" s="462">
        <f t="shared" si="19"/>
        <v>0</v>
      </c>
      <c r="U60" s="462">
        <f t="shared" si="19"/>
        <v>0</v>
      </c>
      <c r="V60" s="76">
        <v>2000</v>
      </c>
    </row>
    <row r="61" spans="1:22" s="7" customFormat="1" ht="26.25" customHeight="1">
      <c r="A61" s="395" t="s">
        <v>15</v>
      </c>
      <c r="B61" s="400">
        <v>3100</v>
      </c>
      <c r="C61" s="461">
        <f t="shared" si="13"/>
        <v>0</v>
      </c>
      <c r="D61" s="462">
        <f t="shared" si="14"/>
        <v>0</v>
      </c>
      <c r="E61" s="462">
        <f>E62+E64+E67+E75+E76</f>
        <v>0</v>
      </c>
      <c r="F61" s="462">
        <f>F62+F64+F67+F75+F76</f>
        <v>0</v>
      </c>
      <c r="G61" s="462">
        <f>G62+G64+G67+G75+G76</f>
        <v>0</v>
      </c>
      <c r="H61" s="462">
        <f>H62+H64+H67+H75+H76</f>
        <v>0</v>
      </c>
      <c r="I61" s="462">
        <f>I62+I64+I67+I75+I76</f>
        <v>0</v>
      </c>
      <c r="J61" s="462" t="e">
        <f>SUM(J62,J5584,J67)</f>
        <v>#REF!</v>
      </c>
      <c r="K61" s="462" t="e">
        <f>SUM(K62,K5584,K67)</f>
        <v>#REF!</v>
      </c>
      <c r="L61" s="462" t="e">
        <f>SUM(L62,L5584,L67)</f>
        <v>#REF!</v>
      </c>
      <c r="M61" s="462" t="e">
        <f>SUM(M62,M5584,M67)</f>
        <v>#REF!</v>
      </c>
      <c r="N61" s="462">
        <f t="shared" si="11"/>
        <v>0</v>
      </c>
      <c r="O61" s="462">
        <f>O62+O64+O67</f>
        <v>0</v>
      </c>
      <c r="P61" s="462">
        <f aca="true" t="shared" si="20" ref="P61:U61">P62+P64+P67+P75+P76</f>
        <v>0</v>
      </c>
      <c r="Q61" s="462">
        <f t="shared" si="20"/>
        <v>0</v>
      </c>
      <c r="R61" s="462">
        <f t="shared" si="20"/>
        <v>0</v>
      </c>
      <c r="S61" s="462">
        <f t="shared" si="20"/>
        <v>0</v>
      </c>
      <c r="T61" s="462">
        <f t="shared" si="20"/>
        <v>0</v>
      </c>
      <c r="U61" s="462">
        <f t="shared" si="20"/>
        <v>0</v>
      </c>
      <c r="V61" s="76">
        <v>2100</v>
      </c>
    </row>
    <row r="62" spans="1:22" s="8" customFormat="1" ht="39" customHeight="1" thickBot="1">
      <c r="A62" s="419" t="s">
        <v>16</v>
      </c>
      <c r="B62" s="468">
        <v>3110</v>
      </c>
      <c r="C62" s="461">
        <f t="shared" si="13"/>
        <v>0</v>
      </c>
      <c r="D62" s="462">
        <f t="shared" si="14"/>
        <v>0</v>
      </c>
      <c r="E62" s="462">
        <v>0</v>
      </c>
      <c r="F62" s="462">
        <v>0</v>
      </c>
      <c r="G62" s="462">
        <v>0</v>
      </c>
      <c r="H62" s="462">
        <v>0</v>
      </c>
      <c r="I62" s="462">
        <v>0</v>
      </c>
      <c r="J62" s="462"/>
      <c r="K62" s="462"/>
      <c r="L62" s="462"/>
      <c r="M62" s="462"/>
      <c r="N62" s="462">
        <f t="shared" si="11"/>
        <v>0</v>
      </c>
      <c r="O62" s="462">
        <v>0</v>
      </c>
      <c r="P62" s="462">
        <v>0</v>
      </c>
      <c r="Q62" s="462"/>
      <c r="R62" s="465"/>
      <c r="S62" s="462"/>
      <c r="T62" s="462">
        <v>0</v>
      </c>
      <c r="U62" s="462">
        <v>0</v>
      </c>
      <c r="V62" s="79">
        <v>2110</v>
      </c>
    </row>
    <row r="63" spans="1:25" s="229" customFormat="1" ht="19.5" customHeight="1" thickBot="1">
      <c r="A63" s="469">
        <v>1</v>
      </c>
      <c r="B63" s="470">
        <v>2</v>
      </c>
      <c r="C63" s="471">
        <v>3</v>
      </c>
      <c r="D63" s="472">
        <v>4</v>
      </c>
      <c r="E63" s="473">
        <v>5</v>
      </c>
      <c r="F63" s="473">
        <v>6</v>
      </c>
      <c r="G63" s="473">
        <v>7</v>
      </c>
      <c r="H63" s="473">
        <v>8</v>
      </c>
      <c r="I63" s="473">
        <v>9</v>
      </c>
      <c r="J63" s="473"/>
      <c r="K63" s="473"/>
      <c r="L63" s="473"/>
      <c r="M63" s="473"/>
      <c r="N63" s="473">
        <v>10</v>
      </c>
      <c r="O63" s="472">
        <v>11</v>
      </c>
      <c r="P63" s="472">
        <v>12</v>
      </c>
      <c r="Q63" s="472"/>
      <c r="R63" s="472"/>
      <c r="S63" s="472"/>
      <c r="T63" s="472">
        <v>13</v>
      </c>
      <c r="U63" s="472">
        <v>14</v>
      </c>
      <c r="V63" s="300"/>
      <c r="W63" s="301"/>
      <c r="X63" s="301"/>
      <c r="Y63" s="301"/>
    </row>
    <row r="64" spans="1:22" s="9" customFormat="1" ht="29.25" customHeight="1">
      <c r="A64" s="409" t="s">
        <v>17</v>
      </c>
      <c r="B64" s="468">
        <v>3120</v>
      </c>
      <c r="C64" s="461">
        <f aca="true" t="shared" si="21" ref="C64:C98">D64+N64</f>
        <v>0</v>
      </c>
      <c r="D64" s="462">
        <f aca="true" t="shared" si="22" ref="D64:D98">E64+F64+G64+H64+I64</f>
        <v>0</v>
      </c>
      <c r="E64" s="462">
        <f>E65+E66</f>
        <v>0</v>
      </c>
      <c r="F64" s="462">
        <f>F65+F66</f>
        <v>0</v>
      </c>
      <c r="G64" s="462">
        <f>G65+G66</f>
        <v>0</v>
      </c>
      <c r="H64" s="462">
        <f>H65+H66</f>
        <v>0</v>
      </c>
      <c r="I64" s="462">
        <f>I65+I66</f>
        <v>0</v>
      </c>
      <c r="J64" s="462"/>
      <c r="K64" s="462"/>
      <c r="L64" s="462"/>
      <c r="M64" s="462"/>
      <c r="N64" s="462">
        <f aca="true" t="shared" si="23" ref="N64:N70">O64+P64+T64+U64</f>
        <v>0</v>
      </c>
      <c r="O64" s="462">
        <f aca="true" t="shared" si="24" ref="O64:U64">O65+O66</f>
        <v>0</v>
      </c>
      <c r="P64" s="462">
        <f t="shared" si="24"/>
        <v>0</v>
      </c>
      <c r="Q64" s="462">
        <f t="shared" si="24"/>
        <v>0</v>
      </c>
      <c r="R64" s="462">
        <f t="shared" si="24"/>
        <v>0</v>
      </c>
      <c r="S64" s="462">
        <f t="shared" si="24"/>
        <v>0</v>
      </c>
      <c r="T64" s="462">
        <f t="shared" si="24"/>
        <v>0</v>
      </c>
      <c r="U64" s="462">
        <f t="shared" si="24"/>
        <v>0</v>
      </c>
      <c r="V64" s="78">
        <v>2120</v>
      </c>
    </row>
    <row r="65" spans="1:22" s="32" customFormat="1" ht="36.75" customHeight="1">
      <c r="A65" s="423" t="s">
        <v>145</v>
      </c>
      <c r="B65" s="400">
        <v>3121</v>
      </c>
      <c r="C65" s="461">
        <f t="shared" si="21"/>
        <v>0</v>
      </c>
      <c r="D65" s="462">
        <f t="shared" si="22"/>
        <v>0</v>
      </c>
      <c r="E65" s="462">
        <v>0</v>
      </c>
      <c r="F65" s="462">
        <v>0</v>
      </c>
      <c r="G65" s="462">
        <v>0</v>
      </c>
      <c r="H65" s="462">
        <v>0</v>
      </c>
      <c r="I65" s="462">
        <v>0</v>
      </c>
      <c r="J65" s="462"/>
      <c r="K65" s="462"/>
      <c r="L65" s="462"/>
      <c r="M65" s="462"/>
      <c r="N65" s="462">
        <f t="shared" si="23"/>
        <v>0</v>
      </c>
      <c r="O65" s="462">
        <v>0</v>
      </c>
      <c r="P65" s="462">
        <v>0</v>
      </c>
      <c r="Q65" s="462">
        <v>0</v>
      </c>
      <c r="R65" s="462"/>
      <c r="S65" s="462">
        <f>SUM(-R65,C65)</f>
        <v>0</v>
      </c>
      <c r="T65" s="462">
        <v>0</v>
      </c>
      <c r="U65" s="462">
        <v>0</v>
      </c>
      <c r="V65" s="75">
        <v>2121</v>
      </c>
    </row>
    <row r="66" spans="1:22" s="5" customFormat="1" ht="33.75" customHeight="1">
      <c r="A66" s="423" t="s">
        <v>146</v>
      </c>
      <c r="B66" s="400">
        <v>3122</v>
      </c>
      <c r="C66" s="461">
        <f t="shared" si="21"/>
        <v>0</v>
      </c>
      <c r="D66" s="462">
        <f t="shared" si="22"/>
        <v>0</v>
      </c>
      <c r="E66" s="462">
        <v>0</v>
      </c>
      <c r="F66" s="462">
        <v>0</v>
      </c>
      <c r="G66" s="462">
        <v>0</v>
      </c>
      <c r="H66" s="462">
        <v>0</v>
      </c>
      <c r="I66" s="462">
        <v>0</v>
      </c>
      <c r="J66" s="462"/>
      <c r="K66" s="462"/>
      <c r="L66" s="462"/>
      <c r="M66" s="462"/>
      <c r="N66" s="462">
        <f t="shared" si="23"/>
        <v>0</v>
      </c>
      <c r="O66" s="462">
        <v>0</v>
      </c>
      <c r="P66" s="462">
        <v>0</v>
      </c>
      <c r="Q66" s="462">
        <v>0</v>
      </c>
      <c r="R66" s="465"/>
      <c r="S66" s="462">
        <f>SUM(-R66,C66)</f>
        <v>0</v>
      </c>
      <c r="T66" s="462">
        <v>0</v>
      </c>
      <c r="U66" s="462">
        <v>0</v>
      </c>
      <c r="V66" s="81">
        <v>2123</v>
      </c>
    </row>
    <row r="67" spans="1:22" s="7" customFormat="1" ht="30.75" customHeight="1">
      <c r="A67" s="409" t="s">
        <v>68</v>
      </c>
      <c r="B67" s="468">
        <v>3130</v>
      </c>
      <c r="C67" s="461">
        <f t="shared" si="21"/>
        <v>0</v>
      </c>
      <c r="D67" s="462">
        <f t="shared" si="22"/>
        <v>0</v>
      </c>
      <c r="E67" s="462">
        <f>E68+E69</f>
        <v>0</v>
      </c>
      <c r="F67" s="462">
        <f>F68+F69</f>
        <v>0</v>
      </c>
      <c r="G67" s="462">
        <f>G68+G69</f>
        <v>0</v>
      </c>
      <c r="H67" s="462">
        <f>H68+H69</f>
        <v>0</v>
      </c>
      <c r="I67" s="462">
        <f>I68+I69</f>
        <v>0</v>
      </c>
      <c r="J67" s="462" t="e">
        <f>SUM(J68,#REF!,J69,J70)</f>
        <v>#REF!</v>
      </c>
      <c r="K67" s="462" t="e">
        <f>SUM(K68,#REF!,K69,K70)</f>
        <v>#REF!</v>
      </c>
      <c r="L67" s="462" t="e">
        <f>SUM(L68,#REF!,L69,L70)</f>
        <v>#REF!</v>
      </c>
      <c r="M67" s="462" t="e">
        <f>SUM(M68,#REF!,M69,M70)</f>
        <v>#REF!</v>
      </c>
      <c r="N67" s="462">
        <f t="shared" si="23"/>
        <v>0</v>
      </c>
      <c r="O67" s="462">
        <f aca="true" t="shared" si="25" ref="O67:U67">O68+O69</f>
        <v>0</v>
      </c>
      <c r="P67" s="462">
        <f t="shared" si="25"/>
        <v>0</v>
      </c>
      <c r="Q67" s="462">
        <f t="shared" si="25"/>
        <v>0</v>
      </c>
      <c r="R67" s="462">
        <f t="shared" si="25"/>
        <v>0</v>
      </c>
      <c r="S67" s="462">
        <f t="shared" si="25"/>
        <v>0</v>
      </c>
      <c r="T67" s="462">
        <f t="shared" si="25"/>
        <v>0</v>
      </c>
      <c r="U67" s="462">
        <f t="shared" si="25"/>
        <v>0</v>
      </c>
      <c r="V67" s="82">
        <v>2130</v>
      </c>
    </row>
    <row r="68" spans="1:22" s="5" customFormat="1" ht="31.5" customHeight="1">
      <c r="A68" s="399" t="s">
        <v>83</v>
      </c>
      <c r="B68" s="400">
        <v>3131</v>
      </c>
      <c r="C68" s="461">
        <f t="shared" si="21"/>
        <v>0</v>
      </c>
      <c r="D68" s="462">
        <f t="shared" si="22"/>
        <v>0</v>
      </c>
      <c r="E68" s="462">
        <v>0</v>
      </c>
      <c r="F68" s="462">
        <v>0</v>
      </c>
      <c r="G68" s="462">
        <v>0</v>
      </c>
      <c r="H68" s="462">
        <v>0</v>
      </c>
      <c r="I68" s="462">
        <v>0</v>
      </c>
      <c r="J68" s="462">
        <v>45746</v>
      </c>
      <c r="K68" s="462"/>
      <c r="L68" s="462"/>
      <c r="M68" s="462"/>
      <c r="N68" s="462">
        <f t="shared" si="23"/>
        <v>0</v>
      </c>
      <c r="O68" s="462">
        <v>0</v>
      </c>
      <c r="P68" s="462">
        <v>0</v>
      </c>
      <c r="Q68" s="462"/>
      <c r="R68" s="465"/>
      <c r="S68" s="462"/>
      <c r="T68" s="462">
        <v>0</v>
      </c>
      <c r="U68" s="462">
        <v>0</v>
      </c>
      <c r="V68" s="75">
        <v>2131</v>
      </c>
    </row>
    <row r="69" spans="1:22" s="5" customFormat="1" ht="24.75" customHeight="1">
      <c r="A69" s="424" t="s">
        <v>82</v>
      </c>
      <c r="B69" s="400">
        <v>3132</v>
      </c>
      <c r="C69" s="461">
        <f t="shared" si="21"/>
        <v>0</v>
      </c>
      <c r="D69" s="462">
        <f t="shared" si="22"/>
        <v>0</v>
      </c>
      <c r="E69" s="462">
        <v>0</v>
      </c>
      <c r="F69" s="462">
        <v>0</v>
      </c>
      <c r="G69" s="462">
        <v>0</v>
      </c>
      <c r="H69" s="462">
        <v>0</v>
      </c>
      <c r="I69" s="462">
        <v>0</v>
      </c>
      <c r="J69" s="462"/>
      <c r="K69" s="462"/>
      <c r="L69" s="462"/>
      <c r="M69" s="462"/>
      <c r="N69" s="462">
        <f t="shared" si="23"/>
        <v>0</v>
      </c>
      <c r="O69" s="462">
        <v>0</v>
      </c>
      <c r="P69" s="462">
        <v>0</v>
      </c>
      <c r="Q69" s="462"/>
      <c r="R69" s="465"/>
      <c r="S69" s="462"/>
      <c r="T69" s="462">
        <v>0</v>
      </c>
      <c r="U69" s="462">
        <v>0</v>
      </c>
      <c r="V69" s="75">
        <v>2133</v>
      </c>
    </row>
    <row r="70" spans="1:22" s="5" customFormat="1" ht="22.5" customHeight="1" hidden="1">
      <c r="A70" s="425" t="s">
        <v>18</v>
      </c>
      <c r="B70" s="400">
        <v>2134</v>
      </c>
      <c r="C70" s="461">
        <f t="shared" si="21"/>
        <v>0</v>
      </c>
      <c r="D70" s="462">
        <f t="shared" si="22"/>
        <v>0</v>
      </c>
      <c r="E70" s="462"/>
      <c r="F70" s="462"/>
      <c r="G70" s="462"/>
      <c r="H70" s="462"/>
      <c r="I70" s="462"/>
      <c r="J70" s="462"/>
      <c r="K70" s="462"/>
      <c r="L70" s="462"/>
      <c r="M70" s="462"/>
      <c r="N70" s="462">
        <f t="shared" si="23"/>
        <v>0</v>
      </c>
      <c r="O70" s="462"/>
      <c r="P70" s="462"/>
      <c r="Q70" s="462"/>
      <c r="R70" s="465"/>
      <c r="S70" s="462"/>
      <c r="T70" s="462"/>
      <c r="U70" s="462"/>
      <c r="V70" s="75">
        <v>2134</v>
      </c>
    </row>
    <row r="71" spans="1:22" s="5" customFormat="1" ht="26.25" customHeight="1">
      <c r="A71" s="399" t="s">
        <v>80</v>
      </c>
      <c r="B71" s="400">
        <v>3140</v>
      </c>
      <c r="C71" s="461">
        <f t="shared" si="21"/>
        <v>0</v>
      </c>
      <c r="D71" s="462">
        <f t="shared" si="22"/>
        <v>0</v>
      </c>
      <c r="E71" s="462">
        <v>0</v>
      </c>
      <c r="F71" s="462">
        <v>0</v>
      </c>
      <c r="G71" s="462">
        <v>0</v>
      </c>
      <c r="H71" s="462">
        <v>0</v>
      </c>
      <c r="I71" s="462">
        <v>0</v>
      </c>
      <c r="J71" s="462">
        <v>0</v>
      </c>
      <c r="K71" s="462">
        <v>0</v>
      </c>
      <c r="L71" s="462">
        <v>0</v>
      </c>
      <c r="M71" s="462">
        <v>0</v>
      </c>
      <c r="N71" s="462">
        <v>0</v>
      </c>
      <c r="O71" s="462">
        <v>0</v>
      </c>
      <c r="P71" s="462">
        <v>0</v>
      </c>
      <c r="Q71" s="462"/>
      <c r="R71" s="465"/>
      <c r="S71" s="462"/>
      <c r="T71" s="462">
        <v>0</v>
      </c>
      <c r="U71" s="462">
        <v>0</v>
      </c>
      <c r="V71" s="75"/>
    </row>
    <row r="72" spans="1:22" s="5" customFormat="1" ht="36.75" customHeight="1">
      <c r="A72" s="399" t="s">
        <v>138</v>
      </c>
      <c r="B72" s="400">
        <v>3141</v>
      </c>
      <c r="C72" s="461">
        <f t="shared" si="21"/>
        <v>0</v>
      </c>
      <c r="D72" s="462">
        <f t="shared" si="22"/>
        <v>0</v>
      </c>
      <c r="E72" s="462">
        <v>0</v>
      </c>
      <c r="F72" s="462">
        <v>0</v>
      </c>
      <c r="G72" s="462">
        <v>0</v>
      </c>
      <c r="H72" s="462">
        <v>0</v>
      </c>
      <c r="I72" s="462">
        <v>0</v>
      </c>
      <c r="J72" s="462"/>
      <c r="K72" s="462"/>
      <c r="L72" s="462"/>
      <c r="M72" s="462"/>
      <c r="N72" s="462">
        <v>0</v>
      </c>
      <c r="O72" s="462">
        <v>0</v>
      </c>
      <c r="P72" s="462">
        <v>0</v>
      </c>
      <c r="Q72" s="462"/>
      <c r="R72" s="465"/>
      <c r="S72" s="462"/>
      <c r="T72" s="462">
        <v>0</v>
      </c>
      <c r="U72" s="462">
        <v>0</v>
      </c>
      <c r="V72" s="75"/>
    </row>
    <row r="73" spans="1:22" s="5" customFormat="1" ht="34.5" customHeight="1">
      <c r="A73" s="399" t="s">
        <v>139</v>
      </c>
      <c r="B73" s="400">
        <v>3142</v>
      </c>
      <c r="C73" s="461">
        <f t="shared" si="21"/>
        <v>0</v>
      </c>
      <c r="D73" s="462">
        <f t="shared" si="22"/>
        <v>0</v>
      </c>
      <c r="E73" s="462">
        <v>0</v>
      </c>
      <c r="F73" s="462">
        <v>0</v>
      </c>
      <c r="G73" s="462">
        <v>0</v>
      </c>
      <c r="H73" s="462">
        <v>0</v>
      </c>
      <c r="I73" s="462">
        <v>0</v>
      </c>
      <c r="J73" s="462"/>
      <c r="K73" s="462"/>
      <c r="L73" s="462"/>
      <c r="M73" s="462"/>
      <c r="N73" s="462">
        <v>0</v>
      </c>
      <c r="O73" s="462">
        <v>0</v>
      </c>
      <c r="P73" s="462">
        <v>0</v>
      </c>
      <c r="Q73" s="462"/>
      <c r="R73" s="465"/>
      <c r="S73" s="462"/>
      <c r="T73" s="462">
        <v>0</v>
      </c>
      <c r="U73" s="462">
        <v>0</v>
      </c>
      <c r="V73" s="75"/>
    </row>
    <row r="74" spans="1:22" s="5" customFormat="1" ht="34.5" customHeight="1">
      <c r="A74" s="399" t="s">
        <v>81</v>
      </c>
      <c r="B74" s="400">
        <v>3143</v>
      </c>
      <c r="C74" s="461">
        <f t="shared" si="21"/>
        <v>0</v>
      </c>
      <c r="D74" s="462">
        <f t="shared" si="22"/>
        <v>0</v>
      </c>
      <c r="E74" s="462">
        <v>0</v>
      </c>
      <c r="F74" s="462">
        <v>0</v>
      </c>
      <c r="G74" s="462">
        <v>0</v>
      </c>
      <c r="H74" s="462">
        <v>0</v>
      </c>
      <c r="I74" s="462">
        <v>0</v>
      </c>
      <c r="J74" s="462"/>
      <c r="K74" s="462"/>
      <c r="L74" s="462"/>
      <c r="M74" s="462"/>
      <c r="N74" s="462">
        <v>0</v>
      </c>
      <c r="O74" s="462">
        <v>0</v>
      </c>
      <c r="P74" s="462">
        <v>0</v>
      </c>
      <c r="Q74" s="462"/>
      <c r="R74" s="465"/>
      <c r="S74" s="462"/>
      <c r="T74" s="462">
        <v>0</v>
      </c>
      <c r="U74" s="462">
        <v>0</v>
      </c>
      <c r="V74" s="75"/>
    </row>
    <row r="75" spans="1:22" s="6" customFormat="1" ht="35.25" customHeight="1">
      <c r="A75" s="401" t="s">
        <v>19</v>
      </c>
      <c r="B75" s="407">
        <v>3150</v>
      </c>
      <c r="C75" s="461">
        <f t="shared" si="21"/>
        <v>0</v>
      </c>
      <c r="D75" s="462">
        <f t="shared" si="22"/>
        <v>0</v>
      </c>
      <c r="E75" s="462">
        <v>0</v>
      </c>
      <c r="F75" s="462">
        <v>0</v>
      </c>
      <c r="G75" s="462">
        <v>0</v>
      </c>
      <c r="H75" s="462">
        <v>0</v>
      </c>
      <c r="I75" s="462">
        <v>0</v>
      </c>
      <c r="J75" s="462"/>
      <c r="K75" s="462"/>
      <c r="L75" s="462"/>
      <c r="M75" s="462"/>
      <c r="N75" s="462">
        <f aca="true" t="shared" si="26" ref="N75:N85">O75+P75+T75+U75</f>
        <v>0</v>
      </c>
      <c r="O75" s="462">
        <v>0</v>
      </c>
      <c r="P75" s="462">
        <v>0</v>
      </c>
      <c r="Q75" s="462"/>
      <c r="R75" s="465"/>
      <c r="S75" s="462"/>
      <c r="T75" s="462">
        <v>0</v>
      </c>
      <c r="U75" s="462">
        <v>0</v>
      </c>
      <c r="V75" s="76">
        <v>2200</v>
      </c>
    </row>
    <row r="76" spans="1:22" s="7" customFormat="1" ht="32.25" customHeight="1">
      <c r="A76" s="401" t="s">
        <v>172</v>
      </c>
      <c r="B76" s="407">
        <v>3160</v>
      </c>
      <c r="C76" s="461">
        <f t="shared" si="21"/>
        <v>0</v>
      </c>
      <c r="D76" s="462">
        <f t="shared" si="22"/>
        <v>0</v>
      </c>
      <c r="E76" s="462">
        <v>0</v>
      </c>
      <c r="F76" s="462">
        <v>0</v>
      </c>
      <c r="G76" s="462">
        <v>0</v>
      </c>
      <c r="H76" s="462">
        <v>0</v>
      </c>
      <c r="I76" s="462">
        <v>0</v>
      </c>
      <c r="J76" s="462"/>
      <c r="K76" s="462"/>
      <c r="L76" s="462"/>
      <c r="M76" s="462"/>
      <c r="N76" s="462">
        <f t="shared" si="26"/>
        <v>0</v>
      </c>
      <c r="O76" s="462">
        <v>0</v>
      </c>
      <c r="P76" s="462">
        <v>0</v>
      </c>
      <c r="Q76" s="462"/>
      <c r="R76" s="465"/>
      <c r="S76" s="462"/>
      <c r="T76" s="462">
        <v>0</v>
      </c>
      <c r="U76" s="462">
        <v>0</v>
      </c>
      <c r="V76" s="76">
        <v>2300</v>
      </c>
    </row>
    <row r="77" spans="1:22" s="6" customFormat="1" ht="24" customHeight="1">
      <c r="A77" s="412" t="s">
        <v>20</v>
      </c>
      <c r="B77" s="400">
        <v>3200</v>
      </c>
      <c r="C77" s="461">
        <f t="shared" si="21"/>
        <v>0</v>
      </c>
      <c r="D77" s="462">
        <f t="shared" si="22"/>
        <v>0</v>
      </c>
      <c r="E77" s="462">
        <f>E78+E79+E80+E81</f>
        <v>0</v>
      </c>
      <c r="F77" s="462">
        <f>F78+F79+F80+F81</f>
        <v>0</v>
      </c>
      <c r="G77" s="462">
        <f>G78+G79+G80+G81</f>
        <v>0</v>
      </c>
      <c r="H77" s="462">
        <f>H78+H79+H80+H81</f>
        <v>0</v>
      </c>
      <c r="I77" s="462">
        <f>I78+I79+I80+I81</f>
        <v>0</v>
      </c>
      <c r="J77" s="462"/>
      <c r="K77" s="462"/>
      <c r="L77" s="462"/>
      <c r="M77" s="462"/>
      <c r="N77" s="462">
        <f t="shared" si="26"/>
        <v>0</v>
      </c>
      <c r="O77" s="462">
        <f aca="true" t="shared" si="27" ref="O77:U77">O78+O79+O80+O81</f>
        <v>0</v>
      </c>
      <c r="P77" s="462">
        <f t="shared" si="27"/>
        <v>0</v>
      </c>
      <c r="Q77" s="462">
        <f t="shared" si="27"/>
        <v>0</v>
      </c>
      <c r="R77" s="462">
        <f t="shared" si="27"/>
        <v>0</v>
      </c>
      <c r="S77" s="462">
        <f t="shared" si="27"/>
        <v>0</v>
      </c>
      <c r="T77" s="462">
        <f t="shared" si="27"/>
        <v>0</v>
      </c>
      <c r="U77" s="462">
        <f t="shared" si="27"/>
        <v>0</v>
      </c>
      <c r="V77" s="76">
        <v>2400</v>
      </c>
    </row>
    <row r="78" spans="1:22" s="5" customFormat="1" ht="33.75" customHeight="1">
      <c r="A78" s="399" t="s">
        <v>21</v>
      </c>
      <c r="B78" s="400">
        <v>3210</v>
      </c>
      <c r="C78" s="461">
        <f t="shared" si="21"/>
        <v>0</v>
      </c>
      <c r="D78" s="462">
        <f t="shared" si="22"/>
        <v>0</v>
      </c>
      <c r="E78" s="462">
        <v>0</v>
      </c>
      <c r="F78" s="462">
        <v>0</v>
      </c>
      <c r="G78" s="462">
        <v>0</v>
      </c>
      <c r="H78" s="462">
        <v>0</v>
      </c>
      <c r="I78" s="462">
        <v>0</v>
      </c>
      <c r="J78" s="462"/>
      <c r="K78" s="462"/>
      <c r="L78" s="462"/>
      <c r="M78" s="462"/>
      <c r="N78" s="462">
        <f t="shared" si="26"/>
        <v>0</v>
      </c>
      <c r="O78" s="462">
        <v>0</v>
      </c>
      <c r="P78" s="462">
        <v>0</v>
      </c>
      <c r="Q78" s="462">
        <v>0</v>
      </c>
      <c r="R78" s="465"/>
      <c r="S78" s="462">
        <f>SUM(-R78,C78)</f>
        <v>0</v>
      </c>
      <c r="T78" s="462">
        <v>0</v>
      </c>
      <c r="U78" s="462">
        <v>0</v>
      </c>
      <c r="V78" s="75">
        <v>2410</v>
      </c>
    </row>
    <row r="79" spans="1:22" s="5" customFormat="1" ht="33.75" customHeight="1">
      <c r="A79" s="399" t="s">
        <v>22</v>
      </c>
      <c r="B79" s="400">
        <v>3220</v>
      </c>
      <c r="C79" s="461">
        <f t="shared" si="21"/>
        <v>0</v>
      </c>
      <c r="D79" s="462">
        <f t="shared" si="22"/>
        <v>0</v>
      </c>
      <c r="E79" s="462">
        <v>0</v>
      </c>
      <c r="F79" s="462">
        <v>0</v>
      </c>
      <c r="G79" s="462">
        <v>0</v>
      </c>
      <c r="H79" s="462">
        <v>0</v>
      </c>
      <c r="I79" s="462">
        <v>0</v>
      </c>
      <c r="J79" s="462"/>
      <c r="K79" s="462"/>
      <c r="L79" s="462"/>
      <c r="M79" s="462"/>
      <c r="N79" s="462">
        <f t="shared" si="26"/>
        <v>0</v>
      </c>
      <c r="O79" s="462">
        <v>0</v>
      </c>
      <c r="P79" s="462">
        <v>0</v>
      </c>
      <c r="Q79" s="462">
        <v>0</v>
      </c>
      <c r="R79" s="465"/>
      <c r="S79" s="462">
        <f>SUM(-R79,C79)</f>
        <v>0</v>
      </c>
      <c r="T79" s="462">
        <v>0</v>
      </c>
      <c r="U79" s="462">
        <v>0</v>
      </c>
      <c r="V79" s="75">
        <v>2420</v>
      </c>
    </row>
    <row r="80" spans="1:22" s="5" customFormat="1" ht="30" customHeight="1">
      <c r="A80" s="399" t="s">
        <v>147</v>
      </c>
      <c r="B80" s="400">
        <v>3230</v>
      </c>
      <c r="C80" s="461">
        <f t="shared" si="21"/>
        <v>0</v>
      </c>
      <c r="D80" s="462">
        <f t="shared" si="22"/>
        <v>0</v>
      </c>
      <c r="E80" s="462">
        <v>0</v>
      </c>
      <c r="F80" s="462">
        <v>0</v>
      </c>
      <c r="G80" s="462">
        <v>0</v>
      </c>
      <c r="H80" s="462">
        <v>0</v>
      </c>
      <c r="I80" s="462">
        <v>0</v>
      </c>
      <c r="J80" s="462"/>
      <c r="K80" s="462"/>
      <c r="L80" s="462"/>
      <c r="M80" s="462"/>
      <c r="N80" s="462">
        <f t="shared" si="26"/>
        <v>0</v>
      </c>
      <c r="O80" s="462">
        <v>0</v>
      </c>
      <c r="P80" s="462">
        <v>0</v>
      </c>
      <c r="Q80" s="462">
        <v>0</v>
      </c>
      <c r="R80" s="465"/>
      <c r="S80" s="462">
        <f>SUM(-R80,C80)</f>
        <v>0</v>
      </c>
      <c r="T80" s="462">
        <v>0</v>
      </c>
      <c r="U80" s="462">
        <v>0</v>
      </c>
      <c r="V80" s="81">
        <v>2430</v>
      </c>
    </row>
    <row r="81" spans="1:22" s="5" customFormat="1" ht="21" customHeight="1">
      <c r="A81" s="399" t="s">
        <v>23</v>
      </c>
      <c r="B81" s="400">
        <v>3240</v>
      </c>
      <c r="C81" s="461">
        <f t="shared" si="21"/>
        <v>0</v>
      </c>
      <c r="D81" s="462">
        <f t="shared" si="22"/>
        <v>0</v>
      </c>
      <c r="E81" s="462">
        <v>0</v>
      </c>
      <c r="F81" s="462">
        <v>0</v>
      </c>
      <c r="G81" s="462">
        <v>0</v>
      </c>
      <c r="H81" s="462">
        <v>0</v>
      </c>
      <c r="I81" s="462">
        <v>0</v>
      </c>
      <c r="J81" s="462"/>
      <c r="K81" s="462"/>
      <c r="L81" s="462"/>
      <c r="M81" s="462"/>
      <c r="N81" s="462">
        <f t="shared" si="26"/>
        <v>0</v>
      </c>
      <c r="O81" s="462">
        <v>0</v>
      </c>
      <c r="P81" s="462">
        <v>0</v>
      </c>
      <c r="Q81" s="462">
        <v>0</v>
      </c>
      <c r="R81" s="465"/>
      <c r="S81" s="462">
        <f>SUM(-R81,C81)</f>
        <v>0</v>
      </c>
      <c r="T81" s="462">
        <v>0</v>
      </c>
      <c r="U81" s="462">
        <v>0</v>
      </c>
      <c r="V81" s="75">
        <v>2440</v>
      </c>
    </row>
    <row r="82" spans="1:22" s="5" customFormat="1" ht="39.75" customHeight="1" hidden="1">
      <c r="A82" s="399" t="s">
        <v>69</v>
      </c>
      <c r="B82" s="400">
        <v>2450</v>
      </c>
      <c r="C82" s="461">
        <f t="shared" si="21"/>
        <v>0</v>
      </c>
      <c r="D82" s="462">
        <f t="shared" si="22"/>
        <v>0</v>
      </c>
      <c r="E82" s="462">
        <v>0</v>
      </c>
      <c r="F82" s="462">
        <v>0</v>
      </c>
      <c r="G82" s="462">
        <v>0</v>
      </c>
      <c r="H82" s="462">
        <v>0</v>
      </c>
      <c r="I82" s="462">
        <v>0</v>
      </c>
      <c r="J82" s="462"/>
      <c r="K82" s="462"/>
      <c r="L82" s="462"/>
      <c r="M82" s="462"/>
      <c r="N82" s="462">
        <f t="shared" si="26"/>
        <v>0</v>
      </c>
      <c r="O82" s="462">
        <v>0</v>
      </c>
      <c r="P82" s="462">
        <v>0</v>
      </c>
      <c r="Q82" s="462"/>
      <c r="R82" s="465"/>
      <c r="S82" s="462">
        <f>SUM(-R82,C82)</f>
        <v>0</v>
      </c>
      <c r="T82" s="462">
        <v>0</v>
      </c>
      <c r="U82" s="462">
        <v>0</v>
      </c>
      <c r="V82" s="75"/>
    </row>
    <row r="83" spans="1:22" s="6" customFormat="1" ht="27" customHeight="1" hidden="1">
      <c r="A83" s="395" t="s">
        <v>24</v>
      </c>
      <c r="B83" s="400">
        <v>3000</v>
      </c>
      <c r="C83" s="461">
        <f t="shared" si="21"/>
        <v>0</v>
      </c>
      <c r="D83" s="462">
        <f t="shared" si="22"/>
        <v>0</v>
      </c>
      <c r="E83" s="462">
        <v>0</v>
      </c>
      <c r="F83" s="462">
        <v>0</v>
      </c>
      <c r="G83" s="462">
        <v>0</v>
      </c>
      <c r="H83" s="462">
        <v>0</v>
      </c>
      <c r="I83" s="462">
        <v>0</v>
      </c>
      <c r="J83" s="462"/>
      <c r="K83" s="462"/>
      <c r="L83" s="462"/>
      <c r="M83" s="462"/>
      <c r="N83" s="462">
        <f t="shared" si="26"/>
        <v>0</v>
      </c>
      <c r="O83" s="462">
        <v>0</v>
      </c>
      <c r="P83" s="462">
        <v>0</v>
      </c>
      <c r="Q83" s="462">
        <v>0</v>
      </c>
      <c r="R83" s="465"/>
      <c r="S83" s="462">
        <f>SUM(R83,-C83)</f>
        <v>0</v>
      </c>
      <c r="T83" s="462">
        <v>0</v>
      </c>
      <c r="U83" s="462">
        <v>0</v>
      </c>
      <c r="V83" s="76">
        <v>3000</v>
      </c>
    </row>
    <row r="84" spans="1:22" s="9" customFormat="1" ht="33.75" hidden="1">
      <c r="A84" s="395" t="s">
        <v>29</v>
      </c>
      <c r="B84" s="400">
        <v>4000</v>
      </c>
      <c r="C84" s="461">
        <f t="shared" si="21"/>
        <v>0</v>
      </c>
      <c r="D84" s="462">
        <f t="shared" si="22"/>
        <v>0</v>
      </c>
      <c r="E84" s="462">
        <v>0</v>
      </c>
      <c r="F84" s="462">
        <v>0</v>
      </c>
      <c r="G84" s="462">
        <v>0</v>
      </c>
      <c r="H84" s="462">
        <v>0</v>
      </c>
      <c r="I84" s="462">
        <v>0</v>
      </c>
      <c r="J84" s="465"/>
      <c r="K84" s="465"/>
      <c r="L84" s="465"/>
      <c r="M84" s="465"/>
      <c r="N84" s="462">
        <f t="shared" si="26"/>
        <v>0</v>
      </c>
      <c r="O84" s="462">
        <v>0</v>
      </c>
      <c r="P84" s="462">
        <v>0</v>
      </c>
      <c r="Q84" s="465"/>
      <c r="R84" s="465"/>
      <c r="S84" s="465"/>
      <c r="T84" s="462">
        <v>0</v>
      </c>
      <c r="U84" s="462">
        <v>0</v>
      </c>
      <c r="V84" s="83"/>
    </row>
    <row r="85" spans="1:22" s="9" customFormat="1" ht="0.75" customHeight="1" thickBot="1">
      <c r="A85" s="395" t="s">
        <v>70</v>
      </c>
      <c r="B85" s="407">
        <v>3000</v>
      </c>
      <c r="C85" s="461">
        <f t="shared" si="21"/>
        <v>0</v>
      </c>
      <c r="D85" s="462">
        <f t="shared" si="22"/>
        <v>0</v>
      </c>
      <c r="E85" s="462">
        <v>0</v>
      </c>
      <c r="F85" s="462">
        <v>0</v>
      </c>
      <c r="G85" s="462">
        <v>0</v>
      </c>
      <c r="H85" s="462">
        <v>0</v>
      </c>
      <c r="I85" s="462">
        <v>0</v>
      </c>
      <c r="J85" s="465"/>
      <c r="K85" s="465"/>
      <c r="L85" s="465"/>
      <c r="M85" s="465"/>
      <c r="N85" s="462">
        <f t="shared" si="26"/>
        <v>0</v>
      </c>
      <c r="O85" s="462">
        <v>0</v>
      </c>
      <c r="P85" s="462">
        <v>0</v>
      </c>
      <c r="Q85" s="465"/>
      <c r="R85" s="465"/>
      <c r="S85" s="465"/>
      <c r="T85" s="462">
        <v>0</v>
      </c>
      <c r="U85" s="462">
        <v>0</v>
      </c>
      <c r="V85" s="84"/>
    </row>
    <row r="86" spans="1:22" s="9" customFormat="1" ht="30.75" customHeight="1" hidden="1">
      <c r="A86" s="395" t="s">
        <v>71</v>
      </c>
      <c r="B86" s="407">
        <v>4000</v>
      </c>
      <c r="C86" s="461">
        <f t="shared" si="21"/>
        <v>0</v>
      </c>
      <c r="D86" s="462">
        <f t="shared" si="22"/>
        <v>0</v>
      </c>
      <c r="E86" s="462">
        <v>0</v>
      </c>
      <c r="F86" s="462">
        <v>0</v>
      </c>
      <c r="G86" s="462">
        <v>0</v>
      </c>
      <c r="H86" s="462">
        <v>0</v>
      </c>
      <c r="I86" s="462">
        <v>0</v>
      </c>
      <c r="J86" s="465"/>
      <c r="K86" s="465"/>
      <c r="L86" s="465"/>
      <c r="M86" s="465"/>
      <c r="N86" s="462"/>
      <c r="O86" s="462">
        <v>0</v>
      </c>
      <c r="P86" s="462">
        <v>0</v>
      </c>
      <c r="Q86" s="465"/>
      <c r="R86" s="465"/>
      <c r="S86" s="465"/>
      <c r="T86" s="462">
        <v>0</v>
      </c>
      <c r="U86" s="462">
        <v>0</v>
      </c>
      <c r="V86" s="85"/>
    </row>
    <row r="87" spans="1:22" s="9" customFormat="1" ht="30.75" customHeight="1" hidden="1">
      <c r="A87" s="395" t="s">
        <v>72</v>
      </c>
      <c r="B87" s="407">
        <v>4100</v>
      </c>
      <c r="C87" s="461">
        <f t="shared" si="21"/>
        <v>0</v>
      </c>
      <c r="D87" s="462">
        <f t="shared" si="22"/>
        <v>0</v>
      </c>
      <c r="E87" s="462">
        <v>0</v>
      </c>
      <c r="F87" s="462">
        <v>0</v>
      </c>
      <c r="G87" s="462">
        <v>0</v>
      </c>
      <c r="H87" s="462">
        <v>0</v>
      </c>
      <c r="I87" s="462">
        <v>0</v>
      </c>
      <c r="J87" s="465"/>
      <c r="K87" s="465"/>
      <c r="L87" s="465"/>
      <c r="M87" s="465"/>
      <c r="N87" s="462"/>
      <c r="O87" s="462">
        <v>0</v>
      </c>
      <c r="P87" s="462">
        <v>0</v>
      </c>
      <c r="Q87" s="465"/>
      <c r="R87" s="465"/>
      <c r="S87" s="465"/>
      <c r="T87" s="462">
        <v>0</v>
      </c>
      <c r="U87" s="462">
        <v>0</v>
      </c>
      <c r="V87" s="83"/>
    </row>
    <row r="88" spans="1:22" s="9" customFormat="1" ht="22.5" customHeight="1">
      <c r="A88" s="395" t="s">
        <v>27</v>
      </c>
      <c r="B88" s="407">
        <v>4110</v>
      </c>
      <c r="C88" s="461">
        <f t="shared" si="21"/>
        <v>0</v>
      </c>
      <c r="D88" s="462">
        <f t="shared" si="22"/>
        <v>0</v>
      </c>
      <c r="E88" s="462">
        <v>0</v>
      </c>
      <c r="F88" s="462">
        <v>0</v>
      </c>
      <c r="G88" s="462">
        <v>0</v>
      </c>
      <c r="H88" s="462">
        <v>0</v>
      </c>
      <c r="I88" s="462">
        <v>0</v>
      </c>
      <c r="J88" s="465"/>
      <c r="K88" s="465"/>
      <c r="L88" s="465"/>
      <c r="M88" s="465"/>
      <c r="N88" s="462">
        <f aca="true" t="shared" si="28" ref="N88:N98">O88+P88+T88+U88</f>
        <v>0</v>
      </c>
      <c r="O88" s="462">
        <v>0</v>
      </c>
      <c r="P88" s="462">
        <v>0</v>
      </c>
      <c r="Q88" s="465"/>
      <c r="R88" s="465"/>
      <c r="S88" s="465"/>
      <c r="T88" s="462">
        <v>0</v>
      </c>
      <c r="U88" s="462">
        <v>0</v>
      </c>
      <c r="V88" s="83"/>
    </row>
    <row r="89" spans="1:22" s="9" customFormat="1" ht="33.75" customHeight="1">
      <c r="A89" s="403" t="s">
        <v>63</v>
      </c>
      <c r="B89" s="400">
        <v>4111</v>
      </c>
      <c r="C89" s="461">
        <f t="shared" si="21"/>
        <v>0</v>
      </c>
      <c r="D89" s="462">
        <f t="shared" si="22"/>
        <v>0</v>
      </c>
      <c r="E89" s="462">
        <v>0</v>
      </c>
      <c r="F89" s="462">
        <v>0</v>
      </c>
      <c r="G89" s="462">
        <v>0</v>
      </c>
      <c r="H89" s="462">
        <v>0</v>
      </c>
      <c r="I89" s="462">
        <v>0</v>
      </c>
      <c r="J89" s="465"/>
      <c r="K89" s="465"/>
      <c r="L89" s="465"/>
      <c r="M89" s="465"/>
      <c r="N89" s="462">
        <f t="shared" si="28"/>
        <v>0</v>
      </c>
      <c r="O89" s="462">
        <v>0</v>
      </c>
      <c r="P89" s="462">
        <v>0</v>
      </c>
      <c r="Q89" s="465"/>
      <c r="R89" s="465"/>
      <c r="S89" s="465"/>
      <c r="T89" s="462">
        <v>0</v>
      </c>
      <c r="U89" s="462">
        <v>0</v>
      </c>
      <c r="V89" s="83"/>
    </row>
    <row r="90" spans="1:22" s="9" customFormat="1" ht="33" customHeight="1">
      <c r="A90" s="399" t="s">
        <v>127</v>
      </c>
      <c r="B90" s="400">
        <v>4112</v>
      </c>
      <c r="C90" s="461">
        <f t="shared" si="21"/>
        <v>0</v>
      </c>
      <c r="D90" s="462">
        <f t="shared" si="22"/>
        <v>0</v>
      </c>
      <c r="E90" s="462">
        <v>0</v>
      </c>
      <c r="F90" s="462">
        <v>0</v>
      </c>
      <c r="G90" s="462">
        <v>0</v>
      </c>
      <c r="H90" s="462">
        <v>0</v>
      </c>
      <c r="I90" s="462">
        <v>0</v>
      </c>
      <c r="J90" s="465"/>
      <c r="K90" s="465"/>
      <c r="L90" s="465"/>
      <c r="M90" s="465"/>
      <c r="N90" s="462">
        <f t="shared" si="28"/>
        <v>0</v>
      </c>
      <c r="O90" s="462">
        <v>0</v>
      </c>
      <c r="P90" s="462">
        <v>0</v>
      </c>
      <c r="Q90" s="465"/>
      <c r="R90" s="465"/>
      <c r="S90" s="465"/>
      <c r="T90" s="462">
        <v>0</v>
      </c>
      <c r="U90" s="462">
        <v>0</v>
      </c>
      <c r="V90" s="83"/>
    </row>
    <row r="91" spans="1:22" s="9" customFormat="1" ht="18" customHeight="1">
      <c r="A91" s="403" t="s">
        <v>64</v>
      </c>
      <c r="B91" s="400">
        <v>4113</v>
      </c>
      <c r="C91" s="461">
        <f t="shared" si="21"/>
        <v>0</v>
      </c>
      <c r="D91" s="462">
        <f t="shared" si="22"/>
        <v>0</v>
      </c>
      <c r="E91" s="462">
        <v>0</v>
      </c>
      <c r="F91" s="462">
        <v>0</v>
      </c>
      <c r="G91" s="462">
        <v>0</v>
      </c>
      <c r="H91" s="462">
        <v>0</v>
      </c>
      <c r="I91" s="462">
        <v>0</v>
      </c>
      <c r="J91" s="465"/>
      <c r="K91" s="465"/>
      <c r="L91" s="465"/>
      <c r="M91" s="465"/>
      <c r="N91" s="462">
        <f t="shared" si="28"/>
        <v>0</v>
      </c>
      <c r="O91" s="462">
        <v>0</v>
      </c>
      <c r="P91" s="462">
        <v>0</v>
      </c>
      <c r="Q91" s="465"/>
      <c r="R91" s="465"/>
      <c r="S91" s="465"/>
      <c r="T91" s="462">
        <v>0</v>
      </c>
      <c r="U91" s="462">
        <v>0</v>
      </c>
      <c r="V91" s="83"/>
    </row>
    <row r="92" spans="1:22" s="9" customFormat="1" ht="30.75" customHeight="1" hidden="1">
      <c r="A92" s="426" t="s">
        <v>73</v>
      </c>
      <c r="B92" s="400">
        <v>4120</v>
      </c>
      <c r="C92" s="461">
        <f t="shared" si="21"/>
        <v>0</v>
      </c>
      <c r="D92" s="462">
        <f t="shared" si="22"/>
        <v>0</v>
      </c>
      <c r="E92" s="462">
        <v>0</v>
      </c>
      <c r="F92" s="462">
        <v>0</v>
      </c>
      <c r="G92" s="462">
        <v>0</v>
      </c>
      <c r="H92" s="462">
        <v>0</v>
      </c>
      <c r="I92" s="462">
        <v>0</v>
      </c>
      <c r="J92" s="465"/>
      <c r="K92" s="465"/>
      <c r="L92" s="465"/>
      <c r="M92" s="465"/>
      <c r="N92" s="462">
        <f t="shared" si="28"/>
        <v>0</v>
      </c>
      <c r="O92" s="462">
        <v>0</v>
      </c>
      <c r="P92" s="462">
        <v>0</v>
      </c>
      <c r="Q92" s="465"/>
      <c r="R92" s="465"/>
      <c r="S92" s="465"/>
      <c r="T92" s="462">
        <v>0</v>
      </c>
      <c r="U92" s="462">
        <v>0</v>
      </c>
      <c r="V92" s="86"/>
    </row>
    <row r="93" spans="1:22" s="9" customFormat="1" ht="30.75" customHeight="1" hidden="1">
      <c r="A93" s="426" t="s">
        <v>74</v>
      </c>
      <c r="B93" s="400">
        <v>4121</v>
      </c>
      <c r="C93" s="461">
        <f t="shared" si="21"/>
        <v>0</v>
      </c>
      <c r="D93" s="462">
        <f t="shared" si="22"/>
        <v>0</v>
      </c>
      <c r="E93" s="462">
        <v>0</v>
      </c>
      <c r="F93" s="462">
        <v>0</v>
      </c>
      <c r="G93" s="462">
        <v>0</v>
      </c>
      <c r="H93" s="462">
        <v>0</v>
      </c>
      <c r="I93" s="462">
        <v>0</v>
      </c>
      <c r="J93" s="465"/>
      <c r="K93" s="465"/>
      <c r="L93" s="465"/>
      <c r="M93" s="465"/>
      <c r="N93" s="462">
        <f t="shared" si="28"/>
        <v>0</v>
      </c>
      <c r="O93" s="462">
        <v>0</v>
      </c>
      <c r="P93" s="462">
        <v>0</v>
      </c>
      <c r="Q93" s="465"/>
      <c r="R93" s="465"/>
      <c r="S93" s="465"/>
      <c r="T93" s="462">
        <v>0</v>
      </c>
      <c r="U93" s="462">
        <v>0</v>
      </c>
      <c r="V93" s="83"/>
    </row>
    <row r="94" spans="1:22" s="9" customFormat="1" ht="30.75" customHeight="1" hidden="1">
      <c r="A94" s="426" t="s">
        <v>75</v>
      </c>
      <c r="B94" s="400">
        <v>4122</v>
      </c>
      <c r="C94" s="461">
        <f t="shared" si="21"/>
        <v>0</v>
      </c>
      <c r="D94" s="462">
        <f t="shared" si="22"/>
        <v>0</v>
      </c>
      <c r="E94" s="462">
        <v>0</v>
      </c>
      <c r="F94" s="462">
        <v>0</v>
      </c>
      <c r="G94" s="462">
        <v>0</v>
      </c>
      <c r="H94" s="462">
        <v>0</v>
      </c>
      <c r="I94" s="462">
        <v>0</v>
      </c>
      <c r="J94" s="465"/>
      <c r="K94" s="465"/>
      <c r="L94" s="465"/>
      <c r="M94" s="465"/>
      <c r="N94" s="462">
        <f t="shared" si="28"/>
        <v>0</v>
      </c>
      <c r="O94" s="462">
        <v>0</v>
      </c>
      <c r="P94" s="462">
        <v>0</v>
      </c>
      <c r="Q94" s="465"/>
      <c r="R94" s="465"/>
      <c r="S94" s="465"/>
      <c r="T94" s="462">
        <v>0</v>
      </c>
      <c r="U94" s="462">
        <v>0</v>
      </c>
      <c r="V94" s="83"/>
    </row>
    <row r="95" spans="1:22" s="9" customFormat="1" ht="30.75" customHeight="1" hidden="1">
      <c r="A95" s="426" t="s">
        <v>76</v>
      </c>
      <c r="B95" s="400">
        <v>4123</v>
      </c>
      <c r="C95" s="461">
        <f t="shared" si="21"/>
        <v>0</v>
      </c>
      <c r="D95" s="462">
        <f t="shared" si="22"/>
        <v>0</v>
      </c>
      <c r="E95" s="462">
        <v>0</v>
      </c>
      <c r="F95" s="462">
        <v>0</v>
      </c>
      <c r="G95" s="462">
        <v>0</v>
      </c>
      <c r="H95" s="462">
        <v>0</v>
      </c>
      <c r="I95" s="462">
        <v>0</v>
      </c>
      <c r="J95" s="465"/>
      <c r="K95" s="465"/>
      <c r="L95" s="465"/>
      <c r="M95" s="465"/>
      <c r="N95" s="462">
        <f t="shared" si="28"/>
        <v>0</v>
      </c>
      <c r="O95" s="462">
        <v>0</v>
      </c>
      <c r="P95" s="462">
        <v>0</v>
      </c>
      <c r="Q95" s="465"/>
      <c r="R95" s="465"/>
      <c r="S95" s="465"/>
      <c r="T95" s="462">
        <v>0</v>
      </c>
      <c r="U95" s="462">
        <v>0</v>
      </c>
      <c r="V95" s="83"/>
    </row>
    <row r="96" spans="1:22" s="9" customFormat="1" ht="31.5" customHeight="1" hidden="1">
      <c r="A96" s="395" t="s">
        <v>77</v>
      </c>
      <c r="B96" s="407">
        <v>4200</v>
      </c>
      <c r="C96" s="461">
        <f t="shared" si="21"/>
        <v>0</v>
      </c>
      <c r="D96" s="462">
        <f t="shared" si="22"/>
        <v>0</v>
      </c>
      <c r="E96" s="462">
        <v>0</v>
      </c>
      <c r="F96" s="462">
        <v>0</v>
      </c>
      <c r="G96" s="462">
        <v>0</v>
      </c>
      <c r="H96" s="462">
        <v>0</v>
      </c>
      <c r="I96" s="462">
        <v>0</v>
      </c>
      <c r="J96" s="465"/>
      <c r="K96" s="465"/>
      <c r="L96" s="465"/>
      <c r="M96" s="465"/>
      <c r="N96" s="462">
        <f t="shared" si="28"/>
        <v>0</v>
      </c>
      <c r="O96" s="462">
        <v>0</v>
      </c>
      <c r="P96" s="462">
        <v>0</v>
      </c>
      <c r="Q96" s="465"/>
      <c r="R96" s="465"/>
      <c r="S96" s="465"/>
      <c r="T96" s="462">
        <v>0</v>
      </c>
      <c r="U96" s="462">
        <v>0</v>
      </c>
      <c r="V96" s="87"/>
    </row>
    <row r="97" spans="1:22" s="9" customFormat="1" ht="20.25" customHeight="1" thickBot="1">
      <c r="A97" s="395" t="s">
        <v>25</v>
      </c>
      <c r="B97" s="407">
        <v>4210</v>
      </c>
      <c r="C97" s="461">
        <f t="shared" si="21"/>
        <v>0</v>
      </c>
      <c r="D97" s="462">
        <f t="shared" si="22"/>
        <v>0</v>
      </c>
      <c r="E97" s="462">
        <v>0</v>
      </c>
      <c r="F97" s="462">
        <v>0</v>
      </c>
      <c r="G97" s="462">
        <v>0</v>
      </c>
      <c r="H97" s="462">
        <v>0</v>
      </c>
      <c r="I97" s="462">
        <v>0</v>
      </c>
      <c r="J97" s="465"/>
      <c r="K97" s="465"/>
      <c r="L97" s="465"/>
      <c r="M97" s="465"/>
      <c r="N97" s="462">
        <f t="shared" si="28"/>
        <v>0</v>
      </c>
      <c r="O97" s="462">
        <v>0</v>
      </c>
      <c r="P97" s="462">
        <v>0</v>
      </c>
      <c r="Q97" s="465"/>
      <c r="R97" s="465"/>
      <c r="S97" s="465"/>
      <c r="T97" s="462">
        <v>0</v>
      </c>
      <c r="U97" s="462">
        <v>0</v>
      </c>
      <c r="V97" s="84"/>
    </row>
    <row r="98" spans="1:22" s="9" customFormat="1" ht="22.5" customHeight="1" hidden="1" thickBot="1">
      <c r="A98" s="427"/>
      <c r="B98" s="421"/>
      <c r="C98" s="428">
        <f t="shared" si="21"/>
        <v>0</v>
      </c>
      <c r="D98" s="428">
        <f t="shared" si="22"/>
        <v>0</v>
      </c>
      <c r="E98" s="428">
        <v>0</v>
      </c>
      <c r="F98" s="428">
        <v>0</v>
      </c>
      <c r="G98" s="428">
        <v>0</v>
      </c>
      <c r="H98" s="429">
        <v>0</v>
      </c>
      <c r="I98" s="428">
        <v>0</v>
      </c>
      <c r="J98" s="430"/>
      <c r="K98" s="430"/>
      <c r="L98" s="430"/>
      <c r="M98" s="430"/>
      <c r="N98" s="428">
        <f t="shared" si="28"/>
        <v>0</v>
      </c>
      <c r="O98" s="428">
        <v>0</v>
      </c>
      <c r="P98" s="428">
        <v>0</v>
      </c>
      <c r="Q98" s="430"/>
      <c r="R98" s="430"/>
      <c r="S98" s="430"/>
      <c r="T98" s="428">
        <v>0</v>
      </c>
      <c r="U98" s="428">
        <v>0</v>
      </c>
      <c r="V98" s="56"/>
    </row>
    <row r="99" spans="1:21" s="12" customFormat="1" ht="18" customHeight="1">
      <c r="A99" s="366" t="s">
        <v>164</v>
      </c>
      <c r="B99" s="440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76"/>
      <c r="S99" s="376"/>
      <c r="T99" s="376"/>
      <c r="U99" s="376"/>
    </row>
    <row r="100" spans="1:21" s="12" customFormat="1" ht="18" customHeight="1">
      <c r="A100" s="366"/>
      <c r="B100" s="440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76"/>
      <c r="S100" s="376"/>
      <c r="T100" s="376"/>
      <c r="U100" s="376"/>
    </row>
    <row r="101" spans="1:21" s="18" customFormat="1" ht="19.5" customHeight="1">
      <c r="A101" s="367"/>
      <c r="B101" s="441" t="s">
        <v>39</v>
      </c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75"/>
      <c r="S101" s="375"/>
      <c r="T101" s="375"/>
      <c r="U101" s="375"/>
    </row>
    <row r="102" spans="1:21" s="1" customFormat="1" ht="20.25" customHeight="1">
      <c r="A102" s="431" t="s">
        <v>120</v>
      </c>
      <c r="B102" s="442"/>
      <c r="C102" s="369"/>
      <c r="D102" s="370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9"/>
      <c r="P102" s="371"/>
      <c r="Q102" s="371"/>
      <c r="R102" s="371"/>
      <c r="S102" s="371"/>
      <c r="T102" s="371"/>
      <c r="U102" s="371"/>
    </row>
    <row r="103" spans="1:21" s="18" customFormat="1" ht="12.75">
      <c r="A103" s="432"/>
      <c r="B103" s="443"/>
      <c r="C103" s="367"/>
      <c r="D103" s="367"/>
      <c r="E103" s="373" t="s">
        <v>185</v>
      </c>
      <c r="F103" s="373"/>
      <c r="G103" s="373"/>
      <c r="H103" s="373"/>
      <c r="I103" s="373"/>
      <c r="J103" s="373"/>
      <c r="K103" s="373"/>
      <c r="L103" s="373"/>
      <c r="M103" s="373"/>
      <c r="N103" s="373"/>
      <c r="O103" s="372" t="s">
        <v>1</v>
      </c>
      <c r="P103" s="372"/>
      <c r="Q103" s="372"/>
      <c r="R103" s="375"/>
      <c r="S103" s="375"/>
      <c r="T103" s="375"/>
      <c r="U103" s="375"/>
    </row>
    <row r="104" spans="1:21" s="18" customFormat="1" ht="12" customHeight="1">
      <c r="A104" s="432"/>
      <c r="B104" s="443"/>
      <c r="C104" s="367"/>
      <c r="D104" s="367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2"/>
      <c r="P104" s="372"/>
      <c r="Q104" s="372"/>
      <c r="R104" s="375"/>
      <c r="S104" s="375"/>
      <c r="T104" s="375"/>
      <c r="U104" s="375"/>
    </row>
    <row r="105" spans="1:21" s="18" customFormat="1" ht="21" customHeight="1">
      <c r="A105" s="431"/>
      <c r="B105" s="443"/>
      <c r="C105" s="367"/>
      <c r="D105" s="367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2"/>
      <c r="P105" s="372"/>
      <c r="Q105" s="372"/>
      <c r="R105" s="375"/>
      <c r="S105" s="375"/>
      <c r="T105" s="375"/>
      <c r="U105" s="375"/>
    </row>
    <row r="106" spans="1:21" s="1" customFormat="1" ht="21" customHeight="1">
      <c r="A106" s="433" t="s">
        <v>179</v>
      </c>
      <c r="B106" s="433"/>
      <c r="C106" s="433"/>
      <c r="D106" s="368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434" t="s">
        <v>180</v>
      </c>
      <c r="P106" s="434"/>
      <c r="Q106" s="371"/>
      <c r="R106" s="371"/>
      <c r="S106" s="371"/>
      <c r="T106" s="371"/>
      <c r="U106" s="371"/>
    </row>
    <row r="107" spans="1:21" s="18" customFormat="1" ht="15">
      <c r="A107" s="425" t="s">
        <v>2</v>
      </c>
      <c r="B107" s="443"/>
      <c r="C107" s="372"/>
      <c r="D107" s="372"/>
      <c r="E107" s="435" t="s">
        <v>31</v>
      </c>
      <c r="F107" s="373"/>
      <c r="G107" s="373"/>
      <c r="H107" s="373"/>
      <c r="I107" s="373"/>
      <c r="J107" s="373"/>
      <c r="K107" s="373"/>
      <c r="L107" s="373"/>
      <c r="M107" s="373"/>
      <c r="N107" s="373"/>
      <c r="O107" s="372" t="s">
        <v>1</v>
      </c>
      <c r="P107" s="372"/>
      <c r="Q107" s="372"/>
      <c r="R107" s="375"/>
      <c r="S107" s="375"/>
      <c r="T107" s="375"/>
      <c r="U107" s="375"/>
    </row>
    <row r="108" spans="1:21" s="18" customFormat="1" ht="18.75">
      <c r="A108" s="374" t="s">
        <v>181</v>
      </c>
      <c r="B108" s="444"/>
      <c r="C108" s="372"/>
      <c r="D108" s="372"/>
      <c r="E108" s="372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</row>
    <row r="109" spans="1:21" s="1" customFormat="1" ht="13.5" customHeight="1">
      <c r="A109" s="436" t="s">
        <v>65</v>
      </c>
      <c r="B109" s="364"/>
      <c r="C109" s="368"/>
      <c r="D109" s="368"/>
      <c r="E109" s="368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</row>
    <row r="110" spans="1:21" s="1" customFormat="1" ht="15">
      <c r="A110" s="425"/>
      <c r="B110" s="364"/>
      <c r="C110" s="376"/>
      <c r="D110" s="368"/>
      <c r="E110" s="368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71"/>
      <c r="S110" s="371"/>
      <c r="T110" s="371"/>
      <c r="U110" s="371"/>
    </row>
    <row r="111" spans="1:21" s="1" customFormat="1" ht="12.75">
      <c r="A111" s="371"/>
      <c r="B111" s="474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</row>
    <row r="112" spans="1:21" s="1" customFormat="1" ht="12.75">
      <c r="A112" s="371"/>
      <c r="B112" s="474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</row>
    <row r="113" spans="1:21" s="1" customFormat="1" ht="12.75">
      <c r="A113" s="371"/>
      <c r="B113" s="474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</row>
    <row r="114" spans="1:21" s="1" customFormat="1" ht="12.75">
      <c r="A114" s="371"/>
      <c r="B114" s="474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</row>
    <row r="115" spans="1:21" s="1" customFormat="1" ht="15.75">
      <c r="A115" s="385"/>
      <c r="B115" s="474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</row>
    <row r="116" spans="1:21" s="1" customFormat="1" ht="15.75">
      <c r="A116" s="385"/>
      <c r="B116" s="474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85"/>
      <c r="N116" s="371"/>
      <c r="O116" s="371"/>
      <c r="P116" s="371"/>
      <c r="Q116" s="371"/>
      <c r="R116" s="371"/>
      <c r="S116" s="371"/>
      <c r="T116" s="371"/>
      <c r="U116" s="371"/>
    </row>
    <row r="117" spans="1:21" s="1" customFormat="1" ht="12.75">
      <c r="A117" s="371"/>
      <c r="B117" s="474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</row>
    <row r="118" spans="1:21" s="1" customFormat="1" ht="12.75">
      <c r="A118" s="371"/>
      <c r="B118" s="474"/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</row>
    <row r="119" spans="1:21" s="1" customFormat="1" ht="12.75">
      <c r="A119" s="371"/>
      <c r="B119" s="474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</row>
    <row r="120" spans="1:21" s="1" customFormat="1" ht="12.75">
      <c r="A120" s="371"/>
      <c r="B120" s="474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</row>
    <row r="121" spans="1:21" s="1" customFormat="1" ht="12.75">
      <c r="A121" s="371"/>
      <c r="B121" s="474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</row>
    <row r="122" spans="1:21" s="1" customFormat="1" ht="12.75">
      <c r="A122" s="371"/>
      <c r="B122" s="474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</row>
    <row r="123" spans="1:21" s="1" customFormat="1" ht="12.75">
      <c r="A123" s="371"/>
      <c r="B123" s="474"/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</row>
    <row r="124" spans="1:21" s="1" customFormat="1" ht="12.75">
      <c r="A124" s="371"/>
      <c r="B124" s="474"/>
      <c r="C124" s="371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1"/>
      <c r="T124" s="371"/>
      <c r="U124" s="371"/>
    </row>
    <row r="125" spans="1:21" s="1" customFormat="1" ht="12.75">
      <c r="A125" s="371"/>
      <c r="B125" s="474"/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</row>
    <row r="126" spans="1:21" s="1" customFormat="1" ht="12.75">
      <c r="A126" s="371"/>
      <c r="B126" s="474"/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</row>
    <row r="127" spans="1:21" ht="12.75">
      <c r="A127" s="437"/>
      <c r="B127" s="475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</row>
    <row r="128" spans="1:21" ht="12.75">
      <c r="A128" s="437"/>
      <c r="B128" s="475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/>
      <c r="U128" s="437"/>
    </row>
    <row r="129" spans="1:21" ht="12.75">
      <c r="A129" s="437"/>
      <c r="B129" s="475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</row>
    <row r="130" spans="1:21" ht="12.75">
      <c r="A130" s="437"/>
      <c r="B130" s="475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</row>
    <row r="131" spans="1:21" ht="12.75">
      <c r="A131" s="437"/>
      <c r="B131" s="475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</row>
    <row r="132" spans="1:21" ht="12.75">
      <c r="A132" s="437"/>
      <c r="B132" s="475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</row>
    <row r="133" spans="1:21" ht="12.75">
      <c r="A133" s="437"/>
      <c r="B133" s="475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</row>
    <row r="134" spans="1:21" ht="12.75">
      <c r="A134" s="437"/>
      <c r="B134" s="475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</row>
    <row r="135" spans="1:21" ht="12.75">
      <c r="A135" s="437"/>
      <c r="B135" s="475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</row>
    <row r="136" spans="1:21" ht="12.75">
      <c r="A136" s="92"/>
      <c r="B136" s="233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233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233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233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233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233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233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233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233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233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233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233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233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233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233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233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233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233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233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233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233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233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233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233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233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2.75">
      <c r="A161" s="92"/>
      <c r="B161" s="23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2.75">
      <c r="A162" s="92"/>
      <c r="B162" s="233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2.75">
      <c r="A163" s="92"/>
      <c r="B163" s="233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2.75">
      <c r="A164" s="92"/>
      <c r="B164" s="233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2.75">
      <c r="A165" s="92"/>
      <c r="B165" s="233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2.75">
      <c r="A166" s="92"/>
      <c r="B166" s="233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2.75">
      <c r="A167" s="92"/>
      <c r="B167" s="233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2.75">
      <c r="A168" s="92"/>
      <c r="B168" s="233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2.75">
      <c r="A169" s="92"/>
      <c r="B169" s="233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2.75">
      <c r="A170" s="92"/>
      <c r="B170" s="233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2.75">
      <c r="A171" s="92"/>
      <c r="B171" s="233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2.75">
      <c r="A172" s="92"/>
      <c r="B172" s="233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2.75">
      <c r="A173" s="92"/>
      <c r="B173" s="233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2.75">
      <c r="A174" s="92"/>
      <c r="B174" s="233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ht="12.75">
      <c r="A175" s="92"/>
      <c r="B175" s="233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1:21" ht="12.75">
      <c r="A176" s="92"/>
      <c r="B176" s="233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1:21" ht="12.75">
      <c r="A177" s="92"/>
      <c r="B177" s="233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1:21" ht="12.75">
      <c r="A178" s="92"/>
      <c r="B178" s="233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1:21" ht="12.75">
      <c r="A179" s="92"/>
      <c r="B179" s="233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1:21" ht="12.75">
      <c r="A180" s="92"/>
      <c r="B180" s="233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1:21" ht="12.75">
      <c r="A181" s="92"/>
      <c r="B181" s="233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1:21" ht="12.75">
      <c r="A182" s="92"/>
      <c r="B182" s="233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1:21" ht="12.75">
      <c r="A183" s="92"/>
      <c r="B183" s="233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1:21" ht="12.75">
      <c r="A184" s="92"/>
      <c r="B184" s="233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1:21" ht="12.75">
      <c r="A185" s="92"/>
      <c r="B185" s="233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1:21" ht="12.75">
      <c r="A186" s="92"/>
      <c r="B186" s="233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1:21" ht="12.75">
      <c r="A187" s="92"/>
      <c r="B187" s="233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1:21" ht="12.75">
      <c r="A188" s="92"/>
      <c r="B188" s="233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1:21" ht="12.75">
      <c r="A189" s="92"/>
      <c r="B189" s="233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1:21" ht="12.75">
      <c r="A190" s="92"/>
      <c r="B190" s="233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1:21" ht="12.75">
      <c r="A191" s="92"/>
      <c r="B191" s="233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1:21" ht="12.75">
      <c r="A192" s="92"/>
      <c r="B192" s="233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1:21" ht="12.75">
      <c r="A193" s="92"/>
      <c r="B193" s="233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1:21" ht="12.75">
      <c r="A194" s="92"/>
      <c r="B194" s="233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1:21" ht="12.75">
      <c r="A195" s="92"/>
      <c r="B195" s="233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1:21" ht="12.75">
      <c r="A196" s="92"/>
      <c r="B196" s="233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1:21" ht="12.75">
      <c r="A197" s="92"/>
      <c r="B197" s="233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1:21" ht="12.75">
      <c r="A198" s="92"/>
      <c r="B198" s="233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1:21" ht="12.75">
      <c r="A199" s="92"/>
      <c r="B199" s="233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1:21" ht="12.75">
      <c r="A200" s="92"/>
      <c r="B200" s="233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1:21" ht="12.75">
      <c r="A201" s="92"/>
      <c r="B201" s="233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1:21" ht="12.75">
      <c r="A202" s="92"/>
      <c r="B202" s="233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1:21" ht="12.75">
      <c r="A203" s="92"/>
      <c r="B203" s="233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1:21" ht="12.75">
      <c r="A204" s="92"/>
      <c r="B204" s="233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1:21" ht="12.75">
      <c r="A205" s="92"/>
      <c r="B205" s="233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1:21" ht="12.75">
      <c r="A206" s="92"/>
      <c r="B206" s="233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1:21" ht="12.75">
      <c r="A207" s="92"/>
      <c r="B207" s="233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1:21" ht="12.75">
      <c r="A208" s="92"/>
      <c r="B208" s="233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1:21" ht="12.75">
      <c r="A209" s="92"/>
      <c r="B209" s="233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1:21" ht="12.75">
      <c r="A210" s="92"/>
      <c r="B210" s="233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1:21" ht="12.75">
      <c r="A211" s="92"/>
      <c r="B211" s="233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1:21" ht="12.75">
      <c r="A212" s="92"/>
      <c r="B212" s="233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1:21" ht="12.75">
      <c r="A213" s="92"/>
      <c r="B213" s="233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1:21" ht="12.75">
      <c r="A214" s="92"/>
      <c r="B214" s="233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1:21" ht="12.75">
      <c r="A215" s="92"/>
      <c r="B215" s="233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1:21" ht="12.75">
      <c r="A216" s="92"/>
      <c r="B216" s="233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1:21" ht="12.75">
      <c r="A217" s="92"/>
      <c r="B217" s="233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1:21" ht="12.75">
      <c r="A218" s="92"/>
      <c r="B218" s="233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ht="12.75">
      <c r="A219" s="92"/>
      <c r="B219" s="233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1:21" ht="12.75">
      <c r="A220" s="92"/>
      <c r="B220" s="233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1:21" ht="12.75">
      <c r="A221" s="92"/>
      <c r="B221" s="233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1:21" ht="12.75">
      <c r="A222" s="92"/>
      <c r="B222" s="233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1:21" ht="12.75">
      <c r="A223" s="92"/>
      <c r="B223" s="233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1:21" ht="12.75">
      <c r="A224" s="92"/>
      <c r="B224" s="233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1:21" ht="12.75">
      <c r="A225" s="92"/>
      <c r="B225" s="233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1:21" ht="12.75">
      <c r="A226" s="92"/>
      <c r="B226" s="233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1:21" ht="12.75">
      <c r="A227" s="92"/>
      <c r="B227" s="233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1:21" ht="12.75">
      <c r="A228" s="92"/>
      <c r="B228" s="233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1:21" ht="12.75">
      <c r="A229" s="92"/>
      <c r="B229" s="233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1:21" ht="12.75">
      <c r="A230" s="92"/>
      <c r="B230" s="233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1:21" ht="12.75">
      <c r="A231" s="92"/>
      <c r="B231" s="233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1:21" ht="12.75">
      <c r="A232" s="92"/>
      <c r="B232" s="233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1:21" ht="12.75">
      <c r="A233" s="92"/>
      <c r="B233" s="233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1:21" ht="12.75">
      <c r="A234" s="92"/>
      <c r="B234" s="233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1:21" ht="12.75">
      <c r="A235" s="92"/>
      <c r="B235" s="233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1:21" ht="12.75">
      <c r="A236" s="92"/>
      <c r="B236" s="233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1:21" ht="12.75">
      <c r="A237" s="92"/>
      <c r="B237" s="233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1:21" ht="12.75">
      <c r="A238" s="92"/>
      <c r="B238" s="233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1:21" ht="12.75">
      <c r="A239" s="92"/>
      <c r="B239" s="233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1:21" ht="12.75">
      <c r="A240" s="92"/>
      <c r="B240" s="233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1:21" ht="12.75">
      <c r="A241" s="92"/>
      <c r="B241" s="233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1:21" ht="12.75">
      <c r="A242" s="92"/>
      <c r="B242" s="233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1:21" ht="12.75">
      <c r="A243" s="92"/>
      <c r="B243" s="233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1:21" ht="12.75">
      <c r="A244" s="92"/>
      <c r="B244" s="233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1:21" ht="12.75">
      <c r="A245" s="92"/>
      <c r="B245" s="233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1:21" ht="12.75">
      <c r="A246" s="92"/>
      <c r="B246" s="233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1:21" ht="12.75">
      <c r="A247" s="92"/>
      <c r="B247" s="233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1:21" ht="12.75">
      <c r="A248" s="92"/>
      <c r="B248" s="233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1:21" ht="12.75">
      <c r="A249" s="92"/>
      <c r="B249" s="233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1:21" ht="12.75">
      <c r="A250" s="92"/>
      <c r="B250" s="233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1:21" ht="12.75">
      <c r="A251" s="92"/>
      <c r="B251" s="233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1:21" ht="12.75">
      <c r="A252" s="92"/>
      <c r="B252" s="233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1:21" ht="12.75">
      <c r="A253" s="92"/>
      <c r="B253" s="233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1:21" ht="12.75">
      <c r="A254" s="92"/>
      <c r="B254" s="233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1:21" ht="12.75">
      <c r="A255" s="92"/>
      <c r="B255" s="233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1:21" ht="12.75">
      <c r="A256" s="92"/>
      <c r="B256" s="233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1:21" ht="12.75">
      <c r="A257" s="92"/>
      <c r="B257" s="233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1:21" ht="12.75">
      <c r="A258" s="92"/>
      <c r="B258" s="233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1:21" ht="12.75">
      <c r="A259" s="92"/>
      <c r="B259" s="233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1:21" ht="12.75">
      <c r="A260" s="92"/>
      <c r="B260" s="233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1:21" ht="12.75">
      <c r="A261" s="92"/>
      <c r="B261" s="233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1:21" ht="12.75">
      <c r="A262" s="92"/>
      <c r="B262" s="233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1:21" ht="12.75">
      <c r="A263" s="92"/>
      <c r="B263" s="233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1:21" ht="12.75">
      <c r="A264" s="92"/>
      <c r="B264" s="233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1:21" ht="12.75">
      <c r="A265" s="92"/>
      <c r="B265" s="233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1:21" ht="12.75">
      <c r="A266" s="92"/>
      <c r="B266" s="233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1:21" ht="12.75">
      <c r="A267" s="92"/>
      <c r="B267" s="233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1:21" ht="12.75">
      <c r="A268" s="92"/>
      <c r="B268" s="233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1:21" ht="12.75">
      <c r="A269" s="92"/>
      <c r="B269" s="233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1:21" ht="12.75">
      <c r="A270" s="92"/>
      <c r="B270" s="233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1:21" ht="12.75">
      <c r="A271" s="92"/>
      <c r="B271" s="233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ht="12.75">
      <c r="A272" s="92"/>
      <c r="B272" s="233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1:21" ht="12.75">
      <c r="A273" s="92"/>
      <c r="B273" s="233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1:21" ht="12.75">
      <c r="A274" s="92"/>
      <c r="B274" s="233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1:21" ht="12.75">
      <c r="A275" s="92"/>
      <c r="B275" s="233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1:21" ht="12.75">
      <c r="A276" s="92"/>
      <c r="B276" s="233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1:21" ht="12.75">
      <c r="A277" s="92"/>
      <c r="B277" s="233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1:21" ht="12.75">
      <c r="A278" s="92"/>
      <c r="B278" s="233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1:21" ht="12.75">
      <c r="A279" s="92"/>
      <c r="B279" s="233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1:21" ht="12.75">
      <c r="A280" s="92"/>
      <c r="B280" s="233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1:21" ht="12.75">
      <c r="A281" s="92"/>
      <c r="B281" s="233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1:21" ht="12.75">
      <c r="A282" s="92"/>
      <c r="B282" s="233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1:21" ht="12.75">
      <c r="A283" s="92"/>
      <c r="B283" s="233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1:21" ht="12.75">
      <c r="A284" s="92"/>
      <c r="B284" s="233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1:21" ht="12.75">
      <c r="A285" s="92"/>
      <c r="B285" s="233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1:21" ht="12.75">
      <c r="A286" s="92"/>
      <c r="B286" s="233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1:21" ht="12.75">
      <c r="A287" s="92"/>
      <c r="B287" s="233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1:21" ht="12.75">
      <c r="A288" s="92"/>
      <c r="B288" s="233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1:21" ht="12.75">
      <c r="A289" s="92"/>
      <c r="B289" s="233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1:21" ht="12.75">
      <c r="A290" s="92"/>
      <c r="B290" s="233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1:21" ht="12.75">
      <c r="A291" s="92"/>
      <c r="B291" s="233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1:21" ht="12.75">
      <c r="A292" s="92"/>
      <c r="B292" s="233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1:21" ht="12.75">
      <c r="A293" s="92"/>
      <c r="B293" s="233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1:21" ht="12.75">
      <c r="A294" s="92"/>
      <c r="B294" s="233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1:21" ht="12.75">
      <c r="A295" s="92"/>
      <c r="B295" s="233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1:21" ht="12.75">
      <c r="A296" s="92"/>
      <c r="B296" s="233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1:21" ht="12.75">
      <c r="A297" s="92"/>
      <c r="B297" s="233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1:21" ht="12.75">
      <c r="A298" s="92"/>
      <c r="B298" s="233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1:21" ht="12.75">
      <c r="A299" s="92"/>
      <c r="B299" s="233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1:21" ht="12.75">
      <c r="A300" s="92"/>
      <c r="B300" s="233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1:21" ht="12.75">
      <c r="A301" s="92"/>
      <c r="B301" s="233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1:21" ht="12.75">
      <c r="A302" s="92"/>
      <c r="B302" s="233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1:21" ht="12.75">
      <c r="A303" s="92"/>
      <c r="B303" s="233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1:21" ht="12.75">
      <c r="A304" s="92"/>
      <c r="B304" s="233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1:21" ht="12.75">
      <c r="A305" s="92"/>
      <c r="B305" s="233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1:21" ht="12.75">
      <c r="A306" s="92"/>
      <c r="B306" s="233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1:21" ht="12.75">
      <c r="A307" s="92"/>
      <c r="B307" s="233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1:21" ht="12.75">
      <c r="A308" s="92"/>
      <c r="B308" s="233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1:21" ht="12.75">
      <c r="A309" s="92"/>
      <c r="B309" s="233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1:21" ht="12.75">
      <c r="A310" s="92"/>
      <c r="B310" s="233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1:21" ht="12.75">
      <c r="A311" s="92"/>
      <c r="B311" s="233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1:21" ht="12.75">
      <c r="A312" s="92"/>
      <c r="B312" s="233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1:21" ht="12.75">
      <c r="A313" s="92"/>
      <c r="B313" s="233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1:21" ht="12.75">
      <c r="A314" s="92"/>
      <c r="B314" s="233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1:21" ht="12.75">
      <c r="A315" s="92"/>
      <c r="B315" s="233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1:21" ht="12.75">
      <c r="A316" s="92"/>
      <c r="B316" s="233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1:21" ht="12.75">
      <c r="A317" s="92"/>
      <c r="B317" s="233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1:21" ht="12.75">
      <c r="A318" s="92"/>
      <c r="B318" s="233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1:21" ht="12.75">
      <c r="A319" s="92"/>
      <c r="B319" s="233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1:21" ht="12.75">
      <c r="A320" s="92"/>
      <c r="B320" s="233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1:21" ht="12.75">
      <c r="A321" s="92"/>
      <c r="B321" s="233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1:21" ht="12.75">
      <c r="A322" s="92"/>
      <c r="B322" s="233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1:21" ht="12.75">
      <c r="A323" s="92"/>
      <c r="B323" s="233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1:21" ht="12.75">
      <c r="A324" s="92"/>
      <c r="B324" s="233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ht="12.75">
      <c r="A325" s="92"/>
      <c r="B325" s="233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1:21" ht="12.75">
      <c r="A326" s="92"/>
      <c r="B326" s="233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1:21" ht="12.75">
      <c r="A327" s="92"/>
      <c r="B327" s="233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1:21" ht="12.75">
      <c r="A328" s="92"/>
      <c r="B328" s="233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1:21" ht="12.75">
      <c r="A329" s="92"/>
      <c r="B329" s="233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1:21" ht="12.75">
      <c r="A330" s="92"/>
      <c r="B330" s="233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1:21" ht="12.75">
      <c r="A331" s="92"/>
      <c r="B331" s="233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1:21" ht="12.75">
      <c r="A332" s="92"/>
      <c r="B332" s="233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1:21" ht="12.75">
      <c r="A333" s="92"/>
      <c r="B333" s="233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1:21" ht="12.75">
      <c r="A334" s="92"/>
      <c r="B334" s="233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1:21" ht="12.75">
      <c r="A335" s="92"/>
      <c r="B335" s="233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1:21" ht="12.75">
      <c r="A336" s="92"/>
      <c r="B336" s="233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1:21" ht="12.75">
      <c r="A337" s="92"/>
      <c r="B337" s="233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1:21" ht="12.75">
      <c r="A338" s="92"/>
      <c r="B338" s="233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1:21" ht="12.75">
      <c r="A339" s="92"/>
      <c r="B339" s="233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1:21" ht="12.75">
      <c r="A340" s="92"/>
      <c r="B340" s="233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1:21" ht="12.75">
      <c r="A341" s="92"/>
      <c r="B341" s="233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1:21" ht="12.75">
      <c r="A342" s="92"/>
      <c r="B342" s="233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1:21" ht="12.75">
      <c r="A343" s="92"/>
      <c r="B343" s="233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1:21" ht="12.75">
      <c r="A344" s="92"/>
      <c r="B344" s="233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1:21" ht="12.75">
      <c r="A345" s="92"/>
      <c r="B345" s="233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1:21" ht="12.75">
      <c r="A346" s="92"/>
      <c r="B346" s="233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1:21" ht="12.75">
      <c r="A347" s="92"/>
      <c r="B347" s="233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1:21" ht="12.75">
      <c r="A348" s="92"/>
      <c r="B348" s="233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1:21" ht="12.75">
      <c r="A349" s="92"/>
      <c r="B349" s="233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1:21" ht="12.75">
      <c r="A350" s="92"/>
      <c r="B350" s="233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1:21" ht="12.75">
      <c r="A351" s="92"/>
      <c r="B351" s="233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1:21" ht="12.75">
      <c r="A352" s="92"/>
      <c r="B352" s="233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1:21" ht="12.75">
      <c r="A353" s="92"/>
      <c r="B353" s="233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1:21" ht="12.75">
      <c r="A354" s="92"/>
      <c r="B354" s="233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1:21" ht="12.75">
      <c r="A355" s="92"/>
      <c r="B355" s="233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1:21" ht="12.75">
      <c r="A356" s="92"/>
      <c r="B356" s="233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1:21" ht="12.75">
      <c r="A357" s="92"/>
      <c r="B357" s="233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1:21" ht="12.75">
      <c r="A358" s="92"/>
      <c r="B358" s="233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1:21" ht="12.75">
      <c r="A359" s="92"/>
      <c r="B359" s="233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1:21" ht="12.75">
      <c r="A360" s="92"/>
      <c r="B360" s="233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1:21" ht="12.75">
      <c r="A361" s="92"/>
      <c r="B361" s="233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1:21" ht="12.75">
      <c r="A362" s="92"/>
      <c r="B362" s="233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1:21" ht="12.75">
      <c r="A363" s="92"/>
      <c r="B363" s="233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1:21" ht="12.75">
      <c r="A364" s="92"/>
      <c r="B364" s="233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1:21" ht="12.75">
      <c r="A365" s="92"/>
      <c r="B365" s="233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1:21" ht="12.75">
      <c r="A366" s="92"/>
      <c r="B366" s="233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1:21" ht="12.75">
      <c r="A367" s="92"/>
      <c r="B367" s="233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1:21" ht="12.75">
      <c r="A368" s="92"/>
      <c r="B368" s="233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1:21" ht="12.75">
      <c r="A369" s="92"/>
      <c r="B369" s="233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1:21" ht="12.75">
      <c r="A370" s="92"/>
      <c r="B370" s="233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1:21" ht="12.75">
      <c r="A371" s="92"/>
      <c r="B371" s="233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1:21" ht="12.75">
      <c r="A372" s="92"/>
      <c r="B372" s="233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1:21" ht="12.75">
      <c r="A373" s="92"/>
      <c r="B373" s="233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1:21" ht="12.75">
      <c r="A374" s="92"/>
      <c r="B374" s="233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1:21" ht="12.75">
      <c r="A375" s="92"/>
      <c r="B375" s="233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1:21" ht="12.75">
      <c r="A376" s="92"/>
      <c r="B376" s="233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1:21" ht="12.75">
      <c r="A377" s="92"/>
      <c r="B377" s="233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ht="12.75">
      <c r="A378" s="92"/>
      <c r="B378" s="233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1:21" ht="12.75">
      <c r="A379" s="92"/>
      <c r="B379" s="233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1:21" ht="12.75">
      <c r="A380" s="92"/>
      <c r="B380" s="233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1:21" ht="12.75">
      <c r="A381" s="92"/>
      <c r="B381" s="233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1:21" ht="12.75">
      <c r="A382" s="92"/>
      <c r="B382" s="233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1:21" ht="12.75">
      <c r="A383" s="92"/>
      <c r="B383" s="233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1:21" ht="12.75">
      <c r="A384" s="92"/>
      <c r="B384" s="233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1:21" ht="12.75">
      <c r="A385" s="92"/>
      <c r="B385" s="233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1:21" ht="12.75">
      <c r="A386" s="92"/>
      <c r="B386" s="233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1:21" ht="12.75">
      <c r="A387" s="92"/>
      <c r="B387" s="233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1:21" ht="12.75">
      <c r="A388" s="92"/>
      <c r="B388" s="233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1:21" ht="12.75">
      <c r="A389" s="92"/>
      <c r="B389" s="233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1:21" ht="12.75">
      <c r="A390" s="92"/>
      <c r="B390" s="233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1:21" ht="12.75">
      <c r="A391" s="92"/>
      <c r="B391" s="233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1:21" ht="12.75">
      <c r="A392" s="92"/>
      <c r="B392" s="233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1:21" ht="12.75">
      <c r="A393" s="92"/>
      <c r="B393" s="233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1:21" ht="12.75">
      <c r="A394" s="92"/>
      <c r="B394" s="233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1:21" ht="12.75">
      <c r="A395" s="92"/>
      <c r="B395" s="233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1:21" ht="12.75">
      <c r="A396" s="92"/>
      <c r="B396" s="233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1:21" ht="12.75">
      <c r="A397" s="92"/>
      <c r="B397" s="233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1:21" ht="12.75">
      <c r="A398" s="92"/>
      <c r="B398" s="233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1:21" ht="12.75">
      <c r="A399" s="92"/>
      <c r="B399" s="233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1:21" ht="12.75">
      <c r="A400" s="92"/>
      <c r="B400" s="233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1:21" ht="12.75">
      <c r="A401" s="92"/>
      <c r="B401" s="233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1:21" ht="12.75">
      <c r="A402" s="92"/>
      <c r="B402" s="233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1:21" ht="12.75">
      <c r="A403" s="92"/>
      <c r="B403" s="233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1:21" ht="12.75">
      <c r="A404" s="92"/>
      <c r="B404" s="233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1:21" ht="12.75">
      <c r="A405" s="92"/>
      <c r="B405" s="233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1:21" ht="12.75">
      <c r="A406" s="92"/>
      <c r="B406" s="233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1:21" ht="12.75">
      <c r="A407" s="92"/>
      <c r="B407" s="233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1:21" ht="12.75">
      <c r="A408" s="92"/>
      <c r="B408" s="233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1:21" ht="12.75">
      <c r="A409" s="92"/>
      <c r="B409" s="233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1:21" ht="12.75">
      <c r="A410" s="92"/>
      <c r="B410" s="233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1:21" ht="12.75">
      <c r="A411" s="92"/>
      <c r="B411" s="233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1:21" ht="12.75">
      <c r="A412" s="92"/>
      <c r="B412" s="233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1:21" ht="12.75">
      <c r="A413" s="92"/>
      <c r="B413" s="233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1:21" ht="12.75">
      <c r="A414" s="92"/>
      <c r="B414" s="233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1:21" ht="12.75">
      <c r="A415" s="92"/>
      <c r="B415" s="233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1:21" ht="12.75">
      <c r="A416" s="92"/>
      <c r="B416" s="233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1:21" ht="12.75">
      <c r="A417" s="92"/>
      <c r="B417" s="233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1:21" ht="12.75">
      <c r="A418" s="92"/>
      <c r="B418" s="233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1:21" ht="12.75">
      <c r="A419" s="92"/>
      <c r="B419" s="233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1:21" ht="12.75">
      <c r="A420" s="92"/>
      <c r="B420" s="233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1:21" ht="12.75">
      <c r="A421" s="92"/>
      <c r="B421" s="233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1:21" ht="12.75">
      <c r="A422" s="92"/>
      <c r="B422" s="233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1:21" ht="12.75">
      <c r="A423" s="92"/>
      <c r="B423" s="233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1:21" ht="12.75">
      <c r="A424" s="92"/>
      <c r="B424" s="233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1:21" ht="12.75">
      <c r="A425" s="92"/>
      <c r="B425" s="233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1:21" ht="12.75">
      <c r="A426" s="92"/>
      <c r="B426" s="233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1:21" ht="12.75">
      <c r="A427" s="92"/>
      <c r="B427" s="233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1:21" ht="12.75">
      <c r="A428" s="92"/>
      <c r="B428" s="233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1:21" ht="12.75">
      <c r="A429" s="92"/>
      <c r="B429" s="233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1:21" ht="12.75">
      <c r="A430" s="92"/>
      <c r="B430" s="233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ht="12.75">
      <c r="A431" s="92"/>
      <c r="B431" s="233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1:21" ht="12.75">
      <c r="A432" s="92"/>
      <c r="B432" s="233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1:21" ht="12.75">
      <c r="A433" s="92"/>
      <c r="B433" s="233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1:21" ht="12.75">
      <c r="A434" s="92"/>
      <c r="B434" s="233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1:21" ht="12.75">
      <c r="A435" s="92"/>
      <c r="B435" s="233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1:21" ht="12.75">
      <c r="A436" s="92"/>
      <c r="B436" s="233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1:21" ht="12.75">
      <c r="A437" s="92"/>
      <c r="B437" s="233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1:21" ht="12.75">
      <c r="A438" s="92"/>
      <c r="B438" s="233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1:21" ht="12.75">
      <c r="A439" s="92"/>
      <c r="B439" s="233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1:21" ht="12.75">
      <c r="A440" s="92"/>
      <c r="B440" s="233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1:21" ht="12.75">
      <c r="A441" s="92"/>
      <c r="B441" s="233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1:21" ht="12.75">
      <c r="A442" s="92"/>
      <c r="B442" s="233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1:21" ht="12.75">
      <c r="A443" s="92"/>
      <c r="B443" s="233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1:21" ht="12.75">
      <c r="A444" s="92"/>
      <c r="B444" s="233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1:21" ht="12.75">
      <c r="A445" s="92"/>
      <c r="B445" s="233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ht="12.75">
      <c r="A446" s="92"/>
      <c r="B446" s="233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ht="12.75">
      <c r="A447" s="92"/>
      <c r="B447" s="233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1:21" ht="12.75">
      <c r="A448" s="92"/>
      <c r="B448" s="233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1:21" ht="12.75">
      <c r="A449" s="92"/>
      <c r="B449" s="233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1:21" ht="12.75">
      <c r="A450" s="92"/>
      <c r="B450" s="233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1:21" ht="12.75">
      <c r="A451" s="92"/>
      <c r="B451" s="233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1:21" ht="12.75">
      <c r="A452" s="92"/>
      <c r="B452" s="233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1:21" ht="12.75">
      <c r="A453" s="92"/>
      <c r="B453" s="233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1:21" ht="12.75">
      <c r="A454" s="92"/>
      <c r="B454" s="233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1:21" ht="12.75">
      <c r="A455" s="92"/>
      <c r="B455" s="233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1:21" ht="12.75">
      <c r="A456" s="92"/>
      <c r="B456" s="233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1:21" ht="12.75">
      <c r="A457" s="92"/>
      <c r="B457" s="233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1:21" ht="12.75">
      <c r="A458" s="92"/>
      <c r="B458" s="233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1:21" ht="12.75">
      <c r="A459" s="92"/>
      <c r="B459" s="233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1:21" ht="12.75">
      <c r="A460" s="92"/>
      <c r="B460" s="233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1:21" ht="12.75">
      <c r="A461" s="92"/>
      <c r="B461" s="233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1:21" ht="12.75">
      <c r="A462" s="92"/>
      <c r="B462" s="233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1:21" ht="12.75">
      <c r="A463" s="92"/>
      <c r="B463" s="233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1:21" ht="12.75">
      <c r="A464" s="92"/>
      <c r="B464" s="233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1:21" ht="12.75">
      <c r="A465" s="92"/>
      <c r="B465" s="233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1:21" ht="12.75">
      <c r="A466" s="92"/>
      <c r="B466" s="233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1:21" ht="12.75">
      <c r="A467" s="92"/>
      <c r="B467" s="233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1:21" ht="12.75">
      <c r="A468" s="92"/>
      <c r="B468" s="233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1:21" ht="12.75">
      <c r="A469" s="92"/>
      <c r="B469" s="233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1:21" ht="12.75">
      <c r="A470" s="92"/>
      <c r="B470" s="233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1:21" ht="12.75">
      <c r="A471" s="92"/>
      <c r="B471" s="233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1:21" ht="12.75">
      <c r="A472" s="92"/>
      <c r="B472" s="233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1:21" ht="12.75">
      <c r="A473" s="92"/>
      <c r="B473" s="233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1:21" ht="12.75">
      <c r="A474" s="92"/>
      <c r="B474" s="233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1:21" ht="12.75">
      <c r="A475" s="92"/>
      <c r="B475" s="233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1:21" ht="12.75">
      <c r="A476" s="92"/>
      <c r="B476" s="233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1:21" ht="12.75">
      <c r="A477" s="92"/>
      <c r="B477" s="233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1:21" ht="12.75">
      <c r="A478" s="92"/>
      <c r="B478" s="233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1:21" ht="12.75">
      <c r="A479" s="92"/>
      <c r="B479" s="233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1:21" ht="12.75">
      <c r="A480" s="92"/>
      <c r="B480" s="233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1:21" ht="12.75">
      <c r="A481" s="92"/>
      <c r="B481" s="233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1:21" ht="12.75">
      <c r="A482" s="92"/>
      <c r="B482" s="233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1:21" ht="12.75">
      <c r="A483" s="92"/>
      <c r="B483" s="233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ht="12.75">
      <c r="A484" s="92"/>
      <c r="B484" s="233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1:21" ht="12.75">
      <c r="A485" s="92"/>
      <c r="B485" s="233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1:21" ht="12.75">
      <c r="A486" s="92"/>
      <c r="B486" s="233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1:21" ht="12.75">
      <c r="A487" s="92"/>
      <c r="B487" s="233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1:21" ht="12.75">
      <c r="A488" s="92"/>
      <c r="B488" s="233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1:21" ht="12.75">
      <c r="A489" s="92"/>
      <c r="B489" s="233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1:21" ht="12.75">
      <c r="A490" s="92"/>
      <c r="B490" s="233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1:21" ht="12.75">
      <c r="A491" s="92"/>
      <c r="B491" s="233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1:21" ht="12.75">
      <c r="A492" s="92"/>
      <c r="B492" s="233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1:21" ht="12.75">
      <c r="A493" s="92"/>
      <c r="B493" s="233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1:21" ht="12.75">
      <c r="A494" s="92"/>
      <c r="B494" s="233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1:21" ht="12.75">
      <c r="A495" s="92"/>
      <c r="B495" s="233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1:21" ht="12.75">
      <c r="A496" s="92"/>
      <c r="B496" s="233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1:21" ht="12.75">
      <c r="A497" s="92"/>
      <c r="B497" s="233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1:21" ht="12.75">
      <c r="A498" s="92"/>
      <c r="B498" s="233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1:21" ht="12.75">
      <c r="A499" s="92"/>
      <c r="B499" s="233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1:21" ht="12.75">
      <c r="A500" s="92"/>
      <c r="B500" s="233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1:21" ht="12.75">
      <c r="A501" s="92"/>
      <c r="B501" s="233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1:21" ht="12.75">
      <c r="A502" s="92"/>
      <c r="B502" s="233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1:21" ht="12.75">
      <c r="A503" s="92"/>
      <c r="B503" s="233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1:21" ht="12.75">
      <c r="A504" s="92"/>
      <c r="B504" s="233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1:21" ht="12.75">
      <c r="A505" s="92"/>
      <c r="B505" s="233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1:21" ht="12.75">
      <c r="A506" s="92"/>
      <c r="B506" s="233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1:21" ht="12.75">
      <c r="A507" s="92"/>
      <c r="B507" s="233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1:21" ht="12.75">
      <c r="A508" s="92"/>
      <c r="B508" s="233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1:21" ht="12.75">
      <c r="A509" s="92"/>
      <c r="B509" s="233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1:21" ht="12.75">
      <c r="A510" s="92"/>
      <c r="B510" s="233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1:21" ht="12.75">
      <c r="A511" s="92"/>
      <c r="B511" s="233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1:21" ht="12.75">
      <c r="A512" s="92"/>
      <c r="B512" s="233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1:21" ht="12.75">
      <c r="A513" s="92"/>
      <c r="B513" s="233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1:21" ht="12.75">
      <c r="A514" s="92"/>
      <c r="B514" s="233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1:21" ht="12.75">
      <c r="A515" s="92"/>
      <c r="B515" s="233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1:21" ht="12.75">
      <c r="A516" s="92"/>
      <c r="B516" s="233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1:21" ht="12.75">
      <c r="A517" s="92"/>
      <c r="B517" s="233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1:21" ht="12.75">
      <c r="A518" s="92"/>
      <c r="B518" s="233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1:21" ht="12.75">
      <c r="A519" s="92"/>
      <c r="B519" s="233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1:21" ht="12.75">
      <c r="A520" s="92"/>
      <c r="B520" s="233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1:21" ht="12.75">
      <c r="A521" s="92"/>
      <c r="B521" s="233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1:21" ht="12.75">
      <c r="A522" s="92"/>
      <c r="B522" s="233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1:21" ht="12.75">
      <c r="A523" s="92"/>
      <c r="B523" s="233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1:21" ht="12.75">
      <c r="A524" s="92"/>
      <c r="B524" s="233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1:21" ht="12.75">
      <c r="A525" s="92"/>
      <c r="B525" s="233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1:21" ht="12.75">
      <c r="A526" s="92"/>
      <c r="B526" s="233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1:21" ht="12.75">
      <c r="A527" s="92"/>
      <c r="B527" s="233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1:21" ht="12.75">
      <c r="A528" s="92"/>
      <c r="B528" s="233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1:21" ht="12.75">
      <c r="A529" s="92"/>
      <c r="B529" s="233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1:21" ht="12.75">
      <c r="A530" s="92"/>
      <c r="B530" s="233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1:21" ht="12.75">
      <c r="A531" s="92"/>
      <c r="B531" s="233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1:21" ht="12.75">
      <c r="A532" s="92"/>
      <c r="B532" s="233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1:21" ht="12.75">
      <c r="A533" s="92"/>
      <c r="B533" s="233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1:21" ht="12.75">
      <c r="A534" s="92"/>
      <c r="B534" s="233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1:21" ht="12.75">
      <c r="A535" s="92"/>
      <c r="B535" s="233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1:21" ht="12.75">
      <c r="A536" s="92"/>
      <c r="B536" s="233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ht="12.75">
      <c r="A537" s="92"/>
      <c r="B537" s="233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1:21" ht="12.75">
      <c r="A538" s="92"/>
      <c r="B538" s="233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1:21" ht="12.75">
      <c r="A539" s="92"/>
      <c r="B539" s="233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1:21" ht="12.75">
      <c r="A540" s="92"/>
      <c r="B540" s="233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1:21" ht="12.75">
      <c r="A541" s="92"/>
      <c r="B541" s="233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1:21" ht="12.75">
      <c r="A542" s="92"/>
      <c r="B542" s="233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1:21" ht="12.75">
      <c r="A543" s="92"/>
      <c r="B543" s="233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1:21" ht="12.75">
      <c r="A544" s="92"/>
      <c r="B544" s="233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1:21" ht="12.75">
      <c r="A545" s="92"/>
      <c r="B545" s="233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1:21" ht="12.75">
      <c r="A546" s="92"/>
      <c r="B546" s="233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1:21" ht="12.75">
      <c r="A547" s="92"/>
      <c r="B547" s="233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1:21" ht="12.75">
      <c r="A548" s="92"/>
      <c r="B548" s="233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1:21" ht="12.75">
      <c r="A549" s="92"/>
      <c r="B549" s="233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1:21" ht="12.75">
      <c r="A550" s="92"/>
      <c r="B550" s="233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1:21" ht="12.75">
      <c r="A551" s="92"/>
      <c r="B551" s="233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1:21" ht="12.75">
      <c r="A552" s="92"/>
      <c r="B552" s="233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1:21" ht="12.75">
      <c r="A553" s="92"/>
      <c r="B553" s="233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1:21" ht="12.75">
      <c r="A554" s="92"/>
      <c r="B554" s="233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1:21" ht="12.75">
      <c r="A555" s="92"/>
      <c r="B555" s="233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1:21" ht="12.75">
      <c r="A556" s="92"/>
      <c r="B556" s="233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1:21" ht="12.75">
      <c r="A557" s="92"/>
      <c r="B557" s="233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1:21" ht="12.75">
      <c r="A558" s="92"/>
      <c r="B558" s="233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1:21" ht="12.75">
      <c r="A559" s="92"/>
      <c r="B559" s="233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1:21" ht="12.75">
      <c r="A560" s="92"/>
      <c r="B560" s="233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1:21" ht="12.75">
      <c r="A561" s="92"/>
      <c r="B561" s="233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1:21" ht="12.75">
      <c r="A562" s="92"/>
      <c r="B562" s="233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1:21" ht="12.75">
      <c r="A563" s="92"/>
      <c r="B563" s="233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1:21" ht="12.75">
      <c r="A564" s="92"/>
      <c r="B564" s="233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1:21" ht="12.75">
      <c r="A565" s="92"/>
      <c r="B565" s="233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1:21" ht="12.75">
      <c r="A566" s="92"/>
      <c r="B566" s="233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1:21" ht="12.75">
      <c r="A567" s="92"/>
      <c r="B567" s="233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1:21" ht="12.75">
      <c r="A568" s="92"/>
      <c r="B568" s="233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1:21" ht="12.75">
      <c r="A569" s="92"/>
      <c r="B569" s="233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1:21" ht="12.75">
      <c r="A570" s="92"/>
      <c r="B570" s="233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1:21" ht="12.75">
      <c r="A571" s="92"/>
      <c r="B571" s="233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1:21" ht="12.75">
      <c r="A572" s="92"/>
      <c r="B572" s="233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1:21" ht="12.75">
      <c r="A573" s="92"/>
      <c r="B573" s="233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1:21" ht="12.75">
      <c r="A574" s="92"/>
      <c r="B574" s="233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1:21" ht="12.75">
      <c r="A575" s="92"/>
      <c r="B575" s="233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1:21" ht="12.75">
      <c r="A576" s="92"/>
      <c r="B576" s="233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1:21" ht="12.75">
      <c r="A577" s="92"/>
      <c r="B577" s="233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1:21" ht="12.75">
      <c r="A578" s="92"/>
      <c r="B578" s="233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1:21" ht="12.75">
      <c r="A579" s="92"/>
      <c r="B579" s="233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1:21" ht="12.75">
      <c r="A580" s="92"/>
      <c r="B580" s="233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1:21" ht="12.75">
      <c r="A581" s="92"/>
      <c r="B581" s="233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1:21" ht="12.75">
      <c r="A582" s="92"/>
      <c r="B582" s="233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1:21" ht="12.75">
      <c r="A583" s="92"/>
      <c r="B583" s="233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1:21" ht="12.75">
      <c r="A584" s="92"/>
      <c r="B584" s="233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1:21" ht="12.75">
      <c r="A585" s="92"/>
      <c r="B585" s="233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1:21" ht="12.75">
      <c r="A586" s="92"/>
      <c r="B586" s="233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1:21" ht="12.75">
      <c r="A587" s="92"/>
      <c r="B587" s="233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1:21" ht="12.75">
      <c r="A588" s="92"/>
      <c r="B588" s="233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1:21" ht="12.75">
      <c r="A589" s="92"/>
      <c r="B589" s="233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ht="12.75">
      <c r="A590" s="92"/>
      <c r="B590" s="233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1:21" ht="12.75">
      <c r="A591" s="92"/>
      <c r="B591" s="233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1:21" ht="12.75">
      <c r="A592" s="92"/>
      <c r="B592" s="233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1:21" ht="12.75">
      <c r="A593" s="92"/>
      <c r="B593" s="233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1:21" ht="12.75">
      <c r="A594" s="92"/>
      <c r="B594" s="233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1:21" ht="12.75">
      <c r="A595" s="92"/>
      <c r="B595" s="233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1:21" ht="12.75">
      <c r="A596" s="92"/>
      <c r="B596" s="233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1:21" ht="12.75">
      <c r="A597" s="92"/>
      <c r="B597" s="233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1:21" ht="12.75">
      <c r="A598" s="92"/>
      <c r="B598" s="233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1:21" ht="12.75">
      <c r="A599" s="92"/>
      <c r="B599" s="233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1:21" ht="12.75">
      <c r="A600" s="92"/>
      <c r="B600" s="233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1:21" ht="12.75">
      <c r="A601" s="92"/>
      <c r="B601" s="233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1:21" ht="12.75">
      <c r="A602" s="92"/>
      <c r="B602" s="233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1:21" ht="12.75">
      <c r="A603" s="92"/>
      <c r="B603" s="233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1:21" ht="12.75">
      <c r="A604" s="92"/>
      <c r="B604" s="233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1:21" ht="12.75">
      <c r="A605" s="92"/>
      <c r="B605" s="233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1:21" ht="12.75">
      <c r="A606" s="92"/>
      <c r="B606" s="233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1:21" ht="12.75">
      <c r="A607" s="92"/>
      <c r="B607" s="233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1:21" ht="12.75">
      <c r="A608" s="92"/>
      <c r="B608" s="233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1:21" ht="12.75">
      <c r="A609" s="92"/>
      <c r="B609" s="233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1:21" ht="12.75">
      <c r="A610" s="92"/>
      <c r="B610" s="233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1:21" ht="12.75">
      <c r="A611" s="92"/>
      <c r="B611" s="233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1:21" ht="12.75">
      <c r="A612" s="92"/>
      <c r="B612" s="233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1:21" ht="12.75">
      <c r="A613" s="92"/>
      <c r="B613" s="233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1:21" ht="12.75">
      <c r="A614" s="92"/>
      <c r="B614" s="233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1:21" ht="12.75">
      <c r="A615" s="92"/>
      <c r="B615" s="233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1:21" ht="12.75">
      <c r="A616" s="92"/>
      <c r="B616" s="233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1:21" ht="12.75">
      <c r="A617" s="92"/>
      <c r="B617" s="233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1:21" ht="12.75">
      <c r="A618" s="92"/>
      <c r="B618" s="233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1:21" ht="12.75">
      <c r="A619" s="92"/>
      <c r="B619" s="233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1:21" ht="12.75">
      <c r="A620" s="92"/>
      <c r="B620" s="233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1:21" ht="12.75">
      <c r="A621" s="92"/>
      <c r="B621" s="233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1:21" ht="12.75">
      <c r="A622" s="92"/>
      <c r="B622" s="233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1:21" ht="12.75">
      <c r="A623" s="92"/>
      <c r="B623" s="233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1:21" ht="12.75">
      <c r="A624" s="92"/>
      <c r="B624" s="233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1:21" ht="12.75">
      <c r="A625" s="92"/>
      <c r="B625" s="233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1:21" ht="12.75">
      <c r="A626" s="92"/>
      <c r="B626" s="233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1:21" ht="12.75">
      <c r="A627" s="92"/>
      <c r="B627" s="233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1:21" ht="12.75">
      <c r="A628" s="92"/>
      <c r="B628" s="233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1:21" ht="12.75">
      <c r="A629" s="92"/>
      <c r="B629" s="233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1:21" ht="12.75">
      <c r="A630" s="92"/>
      <c r="B630" s="233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1:21" ht="12.75">
      <c r="A631" s="92"/>
      <c r="B631" s="233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1:21" ht="12.75">
      <c r="A632" s="92"/>
      <c r="B632" s="233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1:21" ht="12.75">
      <c r="A633" s="92"/>
      <c r="B633" s="233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1:21" ht="12.75">
      <c r="A634" s="92"/>
      <c r="B634" s="233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1:21" ht="12.75">
      <c r="A635" s="92"/>
      <c r="B635" s="233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1:21" ht="12.75">
      <c r="A636" s="92"/>
      <c r="B636" s="233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1:21" ht="12.75">
      <c r="A637" s="92"/>
      <c r="B637" s="233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1:21" ht="12.75">
      <c r="A638" s="92"/>
      <c r="B638" s="233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1:21" ht="12.75">
      <c r="A639" s="92"/>
      <c r="B639" s="233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1:21" ht="12.75">
      <c r="A640" s="92"/>
      <c r="B640" s="233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1:21" ht="12.75">
      <c r="A641" s="92"/>
      <c r="B641" s="233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1:21" ht="12.75">
      <c r="A642" s="92"/>
      <c r="B642" s="233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ht="12.75">
      <c r="A643" s="92"/>
      <c r="B643" s="233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1:21" ht="12.75">
      <c r="A644" s="92"/>
      <c r="B644" s="233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1:21" ht="12.75">
      <c r="A645" s="92"/>
      <c r="B645" s="233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1:21" ht="12.75">
      <c r="A646" s="92"/>
      <c r="B646" s="233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1:21" ht="12.75">
      <c r="A647" s="92"/>
      <c r="B647" s="233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1:21" ht="12.75">
      <c r="A648" s="92"/>
      <c r="B648" s="233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1:21" ht="12.75">
      <c r="A649" s="92"/>
      <c r="B649" s="233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1:21" ht="12.75">
      <c r="A650" s="92"/>
      <c r="B650" s="233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1:21" ht="12.75">
      <c r="A651" s="92"/>
      <c r="B651" s="233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1:21" ht="12.75">
      <c r="A652" s="92"/>
      <c r="B652" s="233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1:21" ht="12.75">
      <c r="A653" s="92"/>
      <c r="B653" s="233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1:21" ht="12.75">
      <c r="A654" s="92"/>
      <c r="B654" s="233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1:21" ht="12.75">
      <c r="A655" s="92"/>
      <c r="B655" s="233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1:21" ht="12.75">
      <c r="A656" s="92"/>
      <c r="B656" s="233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1:21" ht="12.75">
      <c r="A657" s="92"/>
      <c r="B657" s="233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1:21" ht="12.75">
      <c r="A658" s="92"/>
      <c r="B658" s="233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1:21" ht="12.75">
      <c r="A659" s="92"/>
      <c r="B659" s="233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1:21" ht="12.75">
      <c r="A660" s="92"/>
      <c r="B660" s="233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1:21" ht="12.75">
      <c r="A661" s="92"/>
      <c r="B661" s="233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1:21" ht="12.75">
      <c r="A662" s="92"/>
      <c r="B662" s="233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1:21" ht="12.75">
      <c r="A663" s="92"/>
      <c r="B663" s="233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1:21" ht="12.75">
      <c r="A664" s="92"/>
      <c r="B664" s="233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1:21" ht="12.75">
      <c r="A665" s="92"/>
      <c r="B665" s="233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1:21" ht="12.75">
      <c r="A666" s="92"/>
      <c r="B666" s="233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1:21" ht="12.75">
      <c r="A667" s="92"/>
      <c r="B667" s="233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1:21" ht="12.75">
      <c r="A668" s="92"/>
      <c r="B668" s="233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1:21" ht="12.75">
      <c r="A669" s="92"/>
      <c r="B669" s="233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1:21" ht="12.75">
      <c r="A670" s="92"/>
      <c r="B670" s="233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1:21" ht="12.75">
      <c r="A671" s="92"/>
      <c r="B671" s="233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1:21" ht="12.75">
      <c r="A672" s="92"/>
      <c r="B672" s="233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1:21" ht="12.75">
      <c r="A673" s="92"/>
      <c r="B673" s="233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1:21" ht="12.75">
      <c r="A674" s="92"/>
      <c r="B674" s="233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1:21" ht="12.75">
      <c r="A675" s="92"/>
      <c r="B675" s="233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1:21" ht="12.75">
      <c r="A676" s="92"/>
      <c r="B676" s="233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1:21" ht="12.75">
      <c r="A677" s="92"/>
      <c r="B677" s="233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1:21" ht="12.75">
      <c r="A678" s="92"/>
      <c r="B678" s="233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1:21" ht="12.75">
      <c r="A679" s="92"/>
      <c r="B679" s="233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1:21" ht="12.75">
      <c r="A680" s="92"/>
      <c r="B680" s="233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1:21" ht="12.75">
      <c r="A681" s="92"/>
      <c r="B681" s="233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1:21" ht="12.75">
      <c r="A682" s="92"/>
      <c r="B682" s="233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1:21" ht="12.75">
      <c r="A683" s="92"/>
      <c r="B683" s="233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1:21" ht="12.75">
      <c r="A684" s="92"/>
      <c r="B684" s="233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1:21" ht="12.75">
      <c r="A685" s="92"/>
      <c r="B685" s="233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1:21" ht="12.75">
      <c r="A686" s="92"/>
      <c r="B686" s="233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1:21" ht="12.75">
      <c r="A687" s="92"/>
      <c r="B687" s="233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1:21" ht="12.75">
      <c r="A688" s="92"/>
      <c r="B688" s="233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1:21" ht="12.75">
      <c r="A689" s="92"/>
      <c r="B689" s="233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1:21" ht="12.75">
      <c r="A690" s="92"/>
      <c r="B690" s="233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1:21" ht="12.75">
      <c r="A691" s="92"/>
      <c r="B691" s="233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1:21" ht="12.75">
      <c r="A692" s="92"/>
      <c r="B692" s="233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1:21" ht="12.75">
      <c r="A693" s="92"/>
      <c r="B693" s="233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1:21" ht="12.75">
      <c r="A694" s="92"/>
      <c r="B694" s="233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1:21" ht="12.75">
      <c r="A695" s="92"/>
      <c r="B695" s="233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ht="12.75">
      <c r="A696" s="92"/>
      <c r="B696" s="233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1:21" ht="12.75">
      <c r="A697" s="92"/>
      <c r="B697" s="233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1:21" ht="12.75">
      <c r="A698" s="92"/>
      <c r="B698" s="233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1:21" ht="12.75">
      <c r="A699" s="92"/>
      <c r="B699" s="233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1:21" ht="12.75">
      <c r="A700" s="92"/>
      <c r="B700" s="233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1:21" ht="12.75">
      <c r="A701" s="92"/>
      <c r="B701" s="233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1:21" ht="12.75">
      <c r="A702" s="92"/>
      <c r="B702" s="233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1:21" ht="12.75">
      <c r="A703" s="92"/>
      <c r="B703" s="233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1:21" ht="12.75">
      <c r="A704" s="92"/>
      <c r="B704" s="233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1:21" ht="12.75">
      <c r="A705" s="92"/>
      <c r="B705" s="233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1:21" ht="12.75">
      <c r="A706" s="92"/>
      <c r="B706" s="233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1:21" ht="12.75">
      <c r="A707" s="92"/>
      <c r="B707" s="233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1:21" ht="12.75">
      <c r="A708" s="92"/>
      <c r="B708" s="233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1:21" ht="12.75">
      <c r="A709" s="92"/>
      <c r="B709" s="233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1:21" ht="12.75">
      <c r="A710" s="92"/>
      <c r="B710" s="233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1:21" ht="12.75">
      <c r="A711" s="92"/>
      <c r="B711" s="233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1:21" ht="12.75">
      <c r="A712" s="92"/>
      <c r="B712" s="233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1:21" ht="12.75">
      <c r="A713" s="92"/>
      <c r="B713" s="233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1:21" ht="12.75">
      <c r="A714" s="92"/>
      <c r="B714" s="233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1:21" ht="12.75">
      <c r="A715" s="92"/>
      <c r="B715" s="233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1:21" ht="12.75">
      <c r="A716" s="92"/>
      <c r="B716" s="233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1:21" ht="12.75">
      <c r="A717" s="92"/>
      <c r="B717" s="233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1:21" ht="12.75">
      <c r="A718" s="92"/>
      <c r="B718" s="233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1:21" ht="12.75">
      <c r="A719" s="92"/>
      <c r="B719" s="233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1:21" ht="12.75">
      <c r="A720" s="92"/>
      <c r="B720" s="233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1:21" ht="12.75">
      <c r="A721" s="92"/>
      <c r="B721" s="233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1:21" ht="12.75">
      <c r="A722" s="92"/>
      <c r="B722" s="233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1:21" ht="12.75">
      <c r="A723" s="92"/>
      <c r="B723" s="233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1:21" ht="12.75">
      <c r="A724" s="92"/>
      <c r="B724" s="233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1:21" ht="12.75">
      <c r="A725" s="92"/>
      <c r="B725" s="233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1:21" ht="12.75">
      <c r="A726" s="92"/>
      <c r="B726" s="233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1:21" ht="12.75">
      <c r="A727" s="92"/>
      <c r="B727" s="233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1:21" ht="12.75">
      <c r="A728" s="92"/>
      <c r="B728" s="233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1:21" ht="12.75">
      <c r="A729" s="92"/>
      <c r="B729" s="233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1:21" ht="12.75">
      <c r="A730" s="92"/>
      <c r="B730" s="233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1:21" ht="12.75">
      <c r="A731" s="92"/>
      <c r="B731" s="233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1:21" ht="12.75">
      <c r="A732" s="92"/>
      <c r="B732" s="233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1:21" ht="12.75">
      <c r="A733" s="92"/>
      <c r="B733" s="233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1:21" ht="12.75">
      <c r="A734" s="92"/>
      <c r="B734" s="233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</row>
    <row r="735" spans="1:21" ht="12.75">
      <c r="A735" s="92"/>
      <c r="B735" s="233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</row>
    <row r="736" spans="1:21" ht="12.75">
      <c r="A736" s="92"/>
      <c r="B736" s="233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</row>
    <row r="737" spans="1:21" ht="12.75">
      <c r="A737" s="92"/>
      <c r="B737" s="233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</row>
    <row r="738" spans="1:21" ht="12.75">
      <c r="A738" s="92"/>
      <c r="B738" s="233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</row>
    <row r="739" spans="1:21" ht="12.75">
      <c r="A739" s="92"/>
      <c r="B739" s="233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</row>
    <row r="740" spans="1:21" ht="12.75">
      <c r="A740" s="92"/>
      <c r="B740" s="233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</row>
    <row r="741" spans="1:21" ht="12.75">
      <c r="A741" s="92"/>
      <c r="B741" s="233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</row>
    <row r="742" spans="1:21" ht="12.75">
      <c r="A742" s="92"/>
      <c r="B742" s="233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</row>
    <row r="743" spans="1:21" ht="12.75">
      <c r="A743" s="92"/>
      <c r="B743" s="233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</row>
    <row r="744" spans="1:21" ht="12.75">
      <c r="A744" s="92"/>
      <c r="B744" s="233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</row>
    <row r="745" spans="1:21" ht="12.75">
      <c r="A745" s="92"/>
      <c r="B745" s="233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</row>
    <row r="746" spans="1:21" ht="12.75">
      <c r="A746" s="92"/>
      <c r="B746" s="233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</row>
    <row r="747" spans="1:21" ht="12.75">
      <c r="A747" s="92"/>
      <c r="B747" s="233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</row>
    <row r="748" spans="1:21" ht="12.75">
      <c r="A748" s="92"/>
      <c r="B748" s="233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ht="12.75">
      <c r="A749" s="92"/>
      <c r="B749" s="233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</row>
    <row r="750" spans="1:21" ht="12.75">
      <c r="A750" s="92"/>
      <c r="B750" s="233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</row>
    <row r="751" spans="1:21" ht="12.75">
      <c r="A751" s="92"/>
      <c r="B751" s="233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</row>
    <row r="752" spans="1:21" ht="12.75">
      <c r="A752" s="92"/>
      <c r="B752" s="233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</row>
    <row r="753" spans="1:21" ht="12.75">
      <c r="A753" s="92"/>
      <c r="B753" s="233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</row>
    <row r="754" spans="1:21" ht="12.75">
      <c r="A754" s="92"/>
      <c r="B754" s="233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</row>
    <row r="755" spans="1:21" ht="12.75">
      <c r="A755" s="92"/>
      <c r="B755" s="233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</row>
    <row r="756" spans="1:21" ht="12.75">
      <c r="A756" s="92"/>
      <c r="B756" s="233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</row>
    <row r="757" spans="1:21" ht="12.75">
      <c r="A757" s="92"/>
      <c r="B757" s="233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</row>
    <row r="758" spans="1:21" ht="12.75">
      <c r="A758" s="92"/>
      <c r="B758" s="233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</row>
    <row r="759" spans="1:21" ht="12.75">
      <c r="A759" s="92"/>
      <c r="B759" s="233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</row>
    <row r="760" spans="1:21" ht="12.75">
      <c r="A760" s="92"/>
      <c r="B760" s="233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</row>
    <row r="761" spans="1:21" ht="12.75">
      <c r="A761" s="92"/>
      <c r="B761" s="233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</row>
    <row r="762" spans="1:21" ht="12.75">
      <c r="A762" s="92"/>
      <c r="B762" s="233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</row>
    <row r="763" spans="1:21" ht="12.75">
      <c r="A763" s="92"/>
      <c r="B763" s="233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</row>
    <row r="764" spans="1:21" ht="12.75">
      <c r="A764" s="92"/>
      <c r="B764" s="233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</row>
    <row r="765" spans="1:21" ht="12.75">
      <c r="A765" s="92"/>
      <c r="B765" s="233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</row>
    <row r="766" spans="1:21" ht="12.75">
      <c r="A766" s="92"/>
      <c r="B766" s="233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</row>
    <row r="767" spans="1:21" ht="12.75">
      <c r="A767" s="92"/>
      <c r="B767" s="233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</row>
    <row r="768" spans="1:21" ht="12.75">
      <c r="A768" s="92"/>
      <c r="B768" s="233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</row>
    <row r="769" spans="1:21" ht="12.75">
      <c r="A769" s="92"/>
      <c r="B769" s="233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</row>
    <row r="770" spans="1:21" ht="12.75">
      <c r="A770" s="92"/>
      <c r="B770" s="233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</row>
    <row r="771" spans="1:21" ht="12.75">
      <c r="A771" s="92"/>
      <c r="B771" s="233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</row>
    <row r="772" spans="1:21" ht="12.75">
      <c r="A772" s="92"/>
      <c r="B772" s="233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</row>
    <row r="773" spans="1:21" ht="12.75">
      <c r="A773" s="92"/>
      <c r="B773" s="233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</row>
    <row r="774" spans="1:21" ht="12.75">
      <c r="A774" s="92"/>
      <c r="B774" s="233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</row>
    <row r="775" spans="1:21" ht="12.75">
      <c r="A775" s="92"/>
      <c r="B775" s="233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</row>
    <row r="776" spans="1:21" ht="12.75">
      <c r="A776" s="92"/>
      <c r="B776" s="233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</row>
    <row r="777" spans="1:21" ht="12.75">
      <c r="A777" s="92"/>
      <c r="B777" s="233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</row>
    <row r="778" spans="1:21" ht="12.75">
      <c r="A778" s="92"/>
      <c r="B778" s="233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</row>
    <row r="779" spans="1:21" ht="12.75">
      <c r="A779" s="92"/>
      <c r="B779" s="233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</row>
    <row r="780" spans="1:21" ht="12.75">
      <c r="A780" s="92"/>
      <c r="B780" s="233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</row>
    <row r="781" spans="1:21" ht="12.75">
      <c r="A781" s="92"/>
      <c r="B781" s="233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</row>
    <row r="782" spans="1:21" ht="12.75">
      <c r="A782" s="92"/>
      <c r="B782" s="233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</row>
    <row r="783" spans="1:21" ht="12.75">
      <c r="A783" s="92"/>
      <c r="B783" s="233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</row>
    <row r="784" spans="1:21" ht="12.75">
      <c r="A784" s="92"/>
      <c r="B784" s="233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</row>
    <row r="785" spans="1:21" ht="12.75">
      <c r="A785" s="92"/>
      <c r="B785" s="233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</row>
    <row r="786" spans="1:21" ht="12.75">
      <c r="A786" s="92"/>
      <c r="B786" s="233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</row>
    <row r="787" spans="1:21" ht="12.75">
      <c r="A787" s="92"/>
      <c r="B787" s="233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</row>
    <row r="788" spans="1:21" ht="12.75">
      <c r="A788" s="92"/>
      <c r="B788" s="233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</row>
    <row r="789" spans="1:21" ht="12.75">
      <c r="A789" s="92"/>
      <c r="B789" s="233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</row>
    <row r="790" spans="1:21" ht="12.75">
      <c r="A790" s="92"/>
      <c r="B790" s="233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</row>
    <row r="791" spans="1:21" ht="12.75">
      <c r="A791" s="92"/>
      <c r="B791" s="233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</row>
    <row r="792" spans="1:21" ht="12.75">
      <c r="A792" s="92"/>
      <c r="B792" s="233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</row>
    <row r="793" spans="1:21" ht="12.75">
      <c r="A793" s="92"/>
      <c r="B793" s="233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</row>
    <row r="794" spans="1:21" ht="12.75">
      <c r="A794" s="92"/>
      <c r="B794" s="233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</row>
    <row r="795" spans="1:21" ht="12.75">
      <c r="A795" s="92"/>
      <c r="B795" s="233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</row>
    <row r="796" spans="1:21" ht="12.75">
      <c r="A796" s="92"/>
      <c r="B796" s="233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</row>
    <row r="797" spans="1:21" ht="12.75">
      <c r="A797" s="92"/>
      <c r="B797" s="233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</row>
    <row r="798" spans="1:21" ht="12.75">
      <c r="A798" s="92"/>
      <c r="B798" s="233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</row>
    <row r="799" spans="1:21" ht="12.75">
      <c r="A799" s="92"/>
      <c r="B799" s="233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</row>
    <row r="800" spans="1:21" ht="12.75">
      <c r="A800" s="92"/>
      <c r="B800" s="233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</row>
    <row r="801" spans="1:21" ht="12.75">
      <c r="A801" s="92"/>
      <c r="B801" s="233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ht="12.75">
      <c r="A802" s="92"/>
      <c r="B802" s="233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</row>
    <row r="803" spans="1:21" ht="12.75">
      <c r="A803" s="92"/>
      <c r="B803" s="233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</row>
    <row r="804" spans="1:21" ht="12.75">
      <c r="A804" s="92"/>
      <c r="B804" s="233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</row>
    <row r="805" spans="1:21" ht="12.75">
      <c r="A805" s="92"/>
      <c r="B805" s="233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</row>
    <row r="806" spans="1:21" ht="12.75">
      <c r="A806" s="92"/>
      <c r="B806" s="233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</row>
    <row r="807" spans="1:21" ht="12.75">
      <c r="A807" s="92"/>
      <c r="B807" s="233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</row>
    <row r="808" spans="1:21" ht="12.75">
      <c r="A808" s="92"/>
      <c r="B808" s="233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</row>
    <row r="809" spans="1:21" ht="12.75">
      <c r="A809" s="92"/>
      <c r="B809" s="233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</row>
    <row r="810" spans="1:21" ht="12.75">
      <c r="A810" s="92"/>
      <c r="B810" s="233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</row>
    <row r="811" spans="1:21" ht="12.75">
      <c r="A811" s="92"/>
      <c r="B811" s="233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</row>
    <row r="812" spans="1:21" ht="12.75">
      <c r="A812" s="92"/>
      <c r="B812" s="233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</row>
    <row r="813" spans="1:21" ht="12.75">
      <c r="A813" s="92"/>
      <c r="B813" s="233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</row>
    <row r="814" spans="1:21" ht="12.75">
      <c r="A814" s="92"/>
      <c r="B814" s="233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</row>
    <row r="815" spans="1:21" ht="12.75">
      <c r="A815" s="92"/>
      <c r="B815" s="233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</row>
    <row r="816" spans="1:21" ht="12.75">
      <c r="A816" s="92"/>
      <c r="B816" s="233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</row>
    <row r="817" spans="1:21" ht="12.75">
      <c r="A817" s="92"/>
      <c r="B817" s="233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</row>
    <row r="818" spans="1:21" ht="12.75">
      <c r="A818" s="92"/>
      <c r="B818" s="233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</row>
    <row r="819" spans="1:21" ht="12.75">
      <c r="A819" s="92"/>
      <c r="B819" s="233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</row>
    <row r="820" spans="1:21" ht="12.75">
      <c r="A820" s="92"/>
      <c r="B820" s="233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</row>
    <row r="821" spans="1:21" ht="12.75">
      <c r="A821" s="92"/>
      <c r="B821" s="233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</row>
    <row r="822" spans="1:21" ht="12.75">
      <c r="A822" s="92"/>
      <c r="B822" s="233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</row>
    <row r="823" spans="1:21" ht="12.75">
      <c r="A823" s="92"/>
      <c r="B823" s="233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</row>
    <row r="824" spans="1:21" ht="12.75">
      <c r="A824" s="92"/>
      <c r="B824" s="233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</row>
    <row r="825" spans="1:21" ht="12.75">
      <c r="A825" s="92"/>
      <c r="B825" s="233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</row>
    <row r="826" spans="1:21" ht="12.75">
      <c r="A826" s="92"/>
      <c r="B826" s="233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</row>
    <row r="827" spans="1:21" ht="12.75">
      <c r="A827" s="92"/>
      <c r="B827" s="233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</row>
    <row r="828" spans="1:21" ht="12.75">
      <c r="A828" s="92"/>
      <c r="B828" s="233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</row>
    <row r="829" spans="1:21" ht="12.75">
      <c r="A829" s="92"/>
      <c r="B829" s="233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</row>
    <row r="830" spans="1:21" ht="12.75">
      <c r="A830" s="92"/>
      <c r="B830" s="233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</row>
    <row r="831" spans="1:21" ht="12.75">
      <c r="A831" s="92"/>
      <c r="B831" s="233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</row>
    <row r="832" spans="1:21" ht="12.75">
      <c r="A832" s="92"/>
      <c r="B832" s="233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</row>
    <row r="833" spans="1:21" ht="12.75">
      <c r="A833" s="92"/>
      <c r="B833" s="233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</row>
    <row r="834" spans="1:21" ht="12.75">
      <c r="A834" s="92"/>
      <c r="B834" s="233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</row>
    <row r="835" spans="1:21" ht="12.75">
      <c r="A835" s="92"/>
      <c r="B835" s="233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</row>
    <row r="836" spans="1:21" ht="12.75">
      <c r="A836" s="92"/>
      <c r="B836" s="233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</row>
    <row r="837" spans="1:21" ht="12.75">
      <c r="A837" s="92"/>
      <c r="B837" s="233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</row>
    <row r="838" spans="1:21" ht="12.75">
      <c r="A838" s="92"/>
      <c r="B838" s="233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</row>
    <row r="839" spans="1:21" ht="12.75">
      <c r="A839" s="92"/>
      <c r="B839" s="233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</row>
    <row r="840" spans="1:21" ht="12.75">
      <c r="A840" s="92"/>
      <c r="B840" s="233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</row>
    <row r="841" spans="1:21" ht="12.75">
      <c r="A841" s="92"/>
      <c r="B841" s="233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</row>
    <row r="842" spans="1:21" ht="12.75">
      <c r="A842" s="92"/>
      <c r="B842" s="233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</row>
    <row r="843" spans="1:21" ht="12.75">
      <c r="A843" s="92"/>
      <c r="B843" s="233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</row>
    <row r="844" spans="1:21" ht="12.75">
      <c r="A844" s="92"/>
      <c r="B844" s="233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</row>
    <row r="845" spans="1:21" ht="12.75">
      <c r="A845" s="92"/>
      <c r="B845" s="233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</row>
    <row r="846" spans="1:21" ht="12.75">
      <c r="A846" s="92"/>
      <c r="B846" s="233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</row>
    <row r="847" spans="1:21" ht="12.75">
      <c r="A847" s="92"/>
      <c r="B847" s="233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</row>
    <row r="848" spans="1:21" ht="12.75">
      <c r="A848" s="92"/>
      <c r="B848" s="233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</row>
    <row r="849" spans="1:21" ht="12.75">
      <c r="A849" s="92"/>
      <c r="B849" s="233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</row>
    <row r="850" spans="1:21" ht="12.75">
      <c r="A850" s="92"/>
      <c r="B850" s="233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</row>
    <row r="851" spans="1:21" ht="12.75">
      <c r="A851" s="92"/>
      <c r="B851" s="233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</row>
    <row r="852" spans="1:21" ht="12.75">
      <c r="A852" s="92"/>
      <c r="B852" s="233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</row>
    <row r="853" spans="1:21" ht="12.75">
      <c r="A853" s="92"/>
      <c r="B853" s="233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</row>
    <row r="854" spans="1:21" ht="12.75">
      <c r="A854" s="92"/>
      <c r="B854" s="233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ht="12.75">
      <c r="A855" s="92"/>
      <c r="B855" s="233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</row>
    <row r="856" spans="1:21" ht="12.75">
      <c r="A856" s="92"/>
      <c r="B856" s="233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</row>
    <row r="857" spans="1:21" ht="12.75">
      <c r="A857" s="92"/>
      <c r="B857" s="233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</row>
    <row r="858" spans="1:21" ht="12.75">
      <c r="A858" s="92"/>
      <c r="B858" s="233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</row>
    <row r="859" spans="1:21" ht="12.75">
      <c r="A859" s="92"/>
      <c r="B859" s="233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</row>
    <row r="860" spans="1:21" ht="12.75">
      <c r="A860" s="92"/>
      <c r="B860" s="233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</row>
    <row r="861" spans="1:21" ht="12.75">
      <c r="A861" s="92"/>
      <c r="B861" s="233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</row>
    <row r="862" spans="1:21" ht="12.75">
      <c r="A862" s="92"/>
      <c r="B862" s="233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</row>
    <row r="863" spans="1:21" ht="12.75">
      <c r="A863" s="92"/>
      <c r="B863" s="233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</row>
    <row r="864" spans="1:21" ht="12.75">
      <c r="A864" s="92"/>
      <c r="B864" s="233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</row>
    <row r="865" spans="1:21" ht="12.75">
      <c r="A865" s="92"/>
      <c r="B865" s="233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</row>
    <row r="866" spans="1:21" ht="12.75">
      <c r="A866" s="92"/>
      <c r="B866" s="233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</row>
    <row r="867" spans="1:21" ht="12.75">
      <c r="A867" s="92"/>
      <c r="B867" s="233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</row>
    <row r="868" spans="1:21" ht="12.75">
      <c r="A868" s="92"/>
      <c r="B868" s="233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</row>
    <row r="869" spans="1:21" ht="12.75">
      <c r="A869" s="92"/>
      <c r="B869" s="233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</row>
    <row r="870" spans="1:21" ht="12.75">
      <c r="A870" s="92"/>
      <c r="B870" s="233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</row>
    <row r="871" spans="1:21" ht="12.75">
      <c r="A871" s="92"/>
      <c r="B871" s="233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</row>
    <row r="872" spans="1:21" ht="12.75">
      <c r="A872" s="92"/>
      <c r="B872" s="233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</row>
    <row r="873" spans="1:21" ht="12.75">
      <c r="A873" s="92"/>
      <c r="B873" s="233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</row>
    <row r="874" spans="1:21" ht="12.75">
      <c r="A874" s="92"/>
      <c r="B874" s="233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</row>
    <row r="875" spans="1:21" ht="12.75">
      <c r="A875" s="92"/>
      <c r="B875" s="233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</row>
    <row r="876" spans="1:21" ht="12.75">
      <c r="A876" s="92"/>
      <c r="B876" s="233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</row>
    <row r="877" spans="1:21" ht="12.75">
      <c r="A877" s="92"/>
      <c r="B877" s="233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</row>
    <row r="878" spans="1:21" ht="12.75">
      <c r="A878" s="92"/>
      <c r="B878" s="233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</row>
    <row r="879" spans="1:21" ht="12.75">
      <c r="A879" s="92"/>
      <c r="B879" s="233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</row>
    <row r="880" spans="1:21" ht="12.75">
      <c r="A880" s="92"/>
      <c r="B880" s="233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</row>
    <row r="881" spans="1:21" ht="12.75">
      <c r="A881" s="92"/>
      <c r="B881" s="233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</row>
    <row r="882" spans="1:21" ht="12.75">
      <c r="A882" s="92"/>
      <c r="B882" s="233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</row>
    <row r="883" spans="1:21" ht="12.75">
      <c r="A883" s="92"/>
      <c r="B883" s="233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</row>
    <row r="884" spans="1:21" ht="12.75">
      <c r="A884" s="92"/>
      <c r="B884" s="233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</row>
    <row r="885" spans="1:21" ht="12.75">
      <c r="A885" s="92"/>
      <c r="B885" s="233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</row>
    <row r="886" spans="1:21" ht="12.75">
      <c r="A886" s="92"/>
      <c r="B886" s="233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</row>
    <row r="887" spans="1:21" ht="12.75">
      <c r="A887" s="92"/>
      <c r="B887" s="233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</row>
    <row r="888" spans="1:21" ht="12.75">
      <c r="A888" s="92"/>
      <c r="B888" s="233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</row>
    <row r="889" spans="1:21" ht="12.75">
      <c r="A889" s="92"/>
      <c r="B889" s="233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</row>
    <row r="890" spans="1:21" ht="12.75">
      <c r="A890" s="92"/>
      <c r="B890" s="233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</row>
    <row r="891" spans="1:21" ht="12.75">
      <c r="A891" s="92"/>
      <c r="B891" s="233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</row>
    <row r="892" spans="1:21" ht="12.75">
      <c r="A892" s="92"/>
      <c r="B892" s="233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</row>
    <row r="893" spans="1:21" ht="12.75">
      <c r="A893" s="92"/>
      <c r="B893" s="233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</row>
    <row r="894" spans="1:21" ht="12.75">
      <c r="A894" s="92"/>
      <c r="B894" s="233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</row>
    <row r="895" spans="1:21" ht="12.75">
      <c r="A895" s="92"/>
      <c r="B895" s="233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</row>
    <row r="896" spans="1:21" ht="12.75">
      <c r="A896" s="92"/>
      <c r="B896" s="233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</row>
    <row r="897" spans="1:21" ht="12.75">
      <c r="A897" s="92"/>
      <c r="B897" s="233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</row>
    <row r="898" spans="1:21" ht="12.75">
      <c r="A898" s="92"/>
      <c r="B898" s="233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</row>
    <row r="899" spans="1:21" ht="12.75">
      <c r="A899" s="92"/>
      <c r="B899" s="233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</row>
    <row r="900" spans="1:21" ht="12.75">
      <c r="A900" s="92"/>
      <c r="B900" s="233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</row>
    <row r="901" spans="1:21" ht="12.75">
      <c r="A901" s="92"/>
      <c r="B901" s="233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</row>
    <row r="902" spans="1:21" ht="12.75">
      <c r="A902" s="92"/>
      <c r="B902" s="233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</row>
    <row r="903" spans="1:21" ht="12.75">
      <c r="A903" s="92"/>
      <c r="B903" s="233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</row>
    <row r="904" spans="1:21" ht="12.75">
      <c r="A904" s="92"/>
      <c r="B904" s="233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</row>
    <row r="905" spans="1:21" ht="12.75">
      <c r="A905" s="92"/>
      <c r="B905" s="233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</row>
    <row r="906" spans="1:21" ht="12.75">
      <c r="A906" s="92"/>
      <c r="B906" s="233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</row>
    <row r="907" spans="1:21" ht="12.75">
      <c r="A907" s="92"/>
      <c r="B907" s="233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ht="12.75">
      <c r="A908" s="92"/>
      <c r="B908" s="233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</row>
    <row r="909" spans="1:21" ht="12.75">
      <c r="A909" s="92"/>
      <c r="B909" s="233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</row>
    <row r="910" spans="1:21" ht="12.75">
      <c r="A910" s="92"/>
      <c r="B910" s="233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</row>
    <row r="911" spans="1:21" ht="12.75">
      <c r="A911" s="92"/>
      <c r="B911" s="233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</row>
    <row r="912" spans="1:21" ht="12.75">
      <c r="A912" s="92"/>
      <c r="B912" s="233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</row>
    <row r="913" spans="1:21" ht="12.75">
      <c r="A913" s="92"/>
      <c r="B913" s="233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</row>
    <row r="914" spans="1:21" ht="12.75">
      <c r="A914" s="92"/>
      <c r="B914" s="233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</row>
    <row r="915" spans="1:21" ht="12.75">
      <c r="A915" s="92"/>
      <c r="B915" s="233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</row>
    <row r="916" spans="1:21" ht="12.75">
      <c r="A916" s="92"/>
      <c r="B916" s="233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</row>
    <row r="917" spans="1:21" ht="12.75">
      <c r="A917" s="92"/>
      <c r="B917" s="233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</row>
    <row r="918" spans="1:21" ht="12.75">
      <c r="A918" s="92"/>
      <c r="B918" s="233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</row>
    <row r="919" spans="1:21" ht="12.75">
      <c r="A919" s="92"/>
      <c r="B919" s="233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</row>
    <row r="920" spans="1:21" ht="12.75">
      <c r="A920" s="92"/>
      <c r="B920" s="233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</row>
    <row r="921" spans="1:21" ht="12.75">
      <c r="A921" s="92"/>
      <c r="B921" s="233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</row>
    <row r="922" spans="1:21" ht="12.75">
      <c r="A922" s="92"/>
      <c r="B922" s="233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</row>
    <row r="923" spans="1:21" ht="12.75">
      <c r="A923" s="92"/>
      <c r="B923" s="233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</row>
    <row r="924" spans="1:21" ht="12.75">
      <c r="A924" s="92"/>
      <c r="B924" s="233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</row>
    <row r="925" spans="1:21" ht="12.75">
      <c r="A925" s="92"/>
      <c r="B925" s="233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</row>
    <row r="926" spans="1:21" ht="12.75">
      <c r="A926" s="92"/>
      <c r="B926" s="233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</row>
    <row r="927" spans="1:21" ht="12.75">
      <c r="A927" s="92"/>
      <c r="B927" s="233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</row>
    <row r="928" spans="1:21" ht="12.75">
      <c r="A928" s="92"/>
      <c r="B928" s="233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</row>
    <row r="929" spans="1:21" ht="12.75">
      <c r="A929" s="92"/>
      <c r="B929" s="233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</row>
    <row r="930" spans="1:21" ht="12.75">
      <c r="A930" s="92"/>
      <c r="B930" s="233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</row>
    <row r="931" spans="1:21" ht="12.75">
      <c r="A931" s="92"/>
      <c r="B931" s="233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</row>
    <row r="932" spans="1:21" ht="12.75">
      <c r="A932" s="92"/>
      <c r="B932" s="233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</row>
    <row r="933" spans="1:21" ht="12.75">
      <c r="A933" s="92"/>
      <c r="B933" s="233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</row>
    <row r="934" spans="1:21" ht="12.75">
      <c r="A934" s="92"/>
      <c r="B934" s="233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</row>
    <row r="935" spans="1:21" ht="12.75">
      <c r="A935" s="92"/>
      <c r="B935" s="233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</row>
    <row r="936" spans="1:21" ht="12.75">
      <c r="A936" s="92"/>
      <c r="B936" s="233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</row>
    <row r="937" spans="1:21" ht="12.75">
      <c r="A937" s="92"/>
      <c r="B937" s="233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</row>
    <row r="938" spans="1:21" ht="12.75">
      <c r="A938" s="92"/>
      <c r="B938" s="233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</row>
    <row r="939" spans="1:21" ht="12.75">
      <c r="A939" s="92"/>
      <c r="B939" s="233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</row>
    <row r="940" spans="1:21" ht="12.75">
      <c r="A940" s="92"/>
      <c r="B940" s="233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</row>
    <row r="941" spans="1:21" ht="12.75">
      <c r="A941" s="92"/>
      <c r="B941" s="233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</row>
    <row r="942" spans="1:21" ht="12.75">
      <c r="A942" s="92"/>
      <c r="B942" s="233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</row>
    <row r="943" spans="1:21" ht="12.75">
      <c r="A943" s="92"/>
      <c r="B943" s="233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</row>
    <row r="944" spans="1:21" ht="12.75">
      <c r="A944" s="92"/>
      <c r="B944" s="233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</row>
    <row r="945" spans="1:21" ht="12.75">
      <c r="A945" s="92"/>
      <c r="B945" s="233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</row>
    <row r="946" spans="1:21" ht="12.75">
      <c r="A946" s="92"/>
      <c r="B946" s="233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</row>
    <row r="947" spans="1:21" ht="12.75">
      <c r="A947" s="92"/>
      <c r="B947" s="233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</row>
    <row r="948" spans="1:21" ht="12.75">
      <c r="A948" s="92"/>
      <c r="B948" s="233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</row>
    <row r="949" spans="1:21" ht="12.75">
      <c r="A949" s="92"/>
      <c r="B949" s="233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</row>
    <row r="950" spans="1:21" ht="12.75">
      <c r="A950" s="92"/>
      <c r="B950" s="233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</row>
    <row r="951" spans="1:21" ht="12.75">
      <c r="A951" s="92"/>
      <c r="B951" s="233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</row>
    <row r="952" spans="1:21" ht="12.75">
      <c r="A952" s="92"/>
      <c r="B952" s="233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</row>
    <row r="953" spans="1:21" ht="12.75">
      <c r="A953" s="92"/>
      <c r="B953" s="233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</row>
    <row r="954" spans="1:21" ht="12.75">
      <c r="A954" s="92"/>
      <c r="B954" s="233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</row>
    <row r="955" spans="1:21" ht="12.75">
      <c r="A955" s="92"/>
      <c r="B955" s="233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</row>
    <row r="956" spans="1:21" ht="12.75">
      <c r="A956" s="92"/>
      <c r="B956" s="233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</row>
    <row r="957" spans="1:21" ht="12.75">
      <c r="A957" s="92"/>
      <c r="B957" s="233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</row>
    <row r="958" spans="1:21" ht="12.75">
      <c r="A958" s="92"/>
      <c r="B958" s="233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</row>
    <row r="959" spans="1:21" ht="12.75">
      <c r="A959" s="92"/>
      <c r="B959" s="233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</row>
    <row r="960" spans="1:21" ht="12.75">
      <c r="A960" s="92"/>
      <c r="B960" s="233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1" ht="12.75">
      <c r="A961" s="92"/>
      <c r="B961" s="233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</row>
    <row r="962" spans="1:21" ht="12.75">
      <c r="A962" s="92"/>
      <c r="B962" s="233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</row>
    <row r="963" spans="1:21" ht="12.75">
      <c r="A963" s="92"/>
      <c r="B963" s="233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</row>
    <row r="964" spans="1:21" ht="12.75">
      <c r="A964" s="92"/>
      <c r="B964" s="233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</row>
    <row r="965" spans="1:21" ht="12.75">
      <c r="A965" s="92"/>
      <c r="B965" s="233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</row>
    <row r="966" spans="1:21" ht="12.75">
      <c r="A966" s="92"/>
      <c r="B966" s="233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</row>
    <row r="967" spans="1:21" ht="12.75">
      <c r="A967" s="92"/>
      <c r="B967" s="233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</row>
    <row r="968" spans="1:21" ht="12.75">
      <c r="A968" s="92"/>
      <c r="B968" s="233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</row>
    <row r="969" spans="1:21" ht="12.75">
      <c r="A969" s="92"/>
      <c r="B969" s="233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</row>
    <row r="970" spans="1:21" ht="12.75">
      <c r="A970" s="92"/>
      <c r="B970" s="233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</row>
    <row r="971" spans="1:21" ht="12.75">
      <c r="A971" s="92"/>
      <c r="B971" s="233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</row>
    <row r="972" spans="1:21" ht="12.75">
      <c r="A972" s="92"/>
      <c r="B972" s="233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</row>
    <row r="973" spans="1:21" ht="12.75">
      <c r="A973" s="92"/>
      <c r="B973" s="233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</row>
    <row r="974" spans="1:21" ht="12.75">
      <c r="A974" s="92"/>
      <c r="B974" s="233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</row>
    <row r="975" spans="1:21" ht="12.75">
      <c r="A975" s="92"/>
      <c r="B975" s="233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</row>
    <row r="976" spans="1:21" ht="12.75">
      <c r="A976" s="92"/>
      <c r="B976" s="233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</row>
    <row r="977" spans="1:21" ht="12.75">
      <c r="A977" s="92"/>
      <c r="B977" s="233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</row>
    <row r="978" spans="1:21" ht="12.75">
      <c r="A978" s="92"/>
      <c r="B978" s="233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</row>
    <row r="979" spans="1:21" ht="12.75">
      <c r="A979" s="92"/>
      <c r="B979" s="233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</row>
    <row r="980" spans="1:21" ht="12.75">
      <c r="A980" s="92"/>
      <c r="B980" s="233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</row>
    <row r="981" spans="1:21" ht="12.75">
      <c r="A981" s="92"/>
      <c r="B981" s="233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</row>
    <row r="982" spans="1:21" ht="12.75">
      <c r="A982" s="92"/>
      <c r="B982" s="233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</row>
    <row r="983" spans="1:21" ht="12.75">
      <c r="A983" s="92"/>
      <c r="B983" s="233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</row>
    <row r="984" spans="1:21" ht="12.75">
      <c r="A984" s="92"/>
      <c r="B984" s="233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</row>
    <row r="985" spans="1:21" ht="12.75">
      <c r="A985" s="92"/>
      <c r="B985" s="233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</row>
    <row r="986" spans="1:21" ht="12.75">
      <c r="A986" s="92"/>
      <c r="B986" s="233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</row>
    <row r="987" spans="1:21" ht="12.75">
      <c r="A987" s="92"/>
      <c r="B987" s="233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</row>
    <row r="988" spans="1:21" ht="12.75">
      <c r="A988" s="92"/>
      <c r="B988" s="233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</row>
    <row r="989" spans="1:21" ht="12.75">
      <c r="A989" s="92"/>
      <c r="B989" s="233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</row>
    <row r="990" spans="1:21" ht="12.75">
      <c r="A990" s="92"/>
      <c r="B990" s="233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</row>
    <row r="991" spans="1:21" ht="12.75">
      <c r="A991" s="92"/>
      <c r="B991" s="233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</row>
    <row r="992" spans="1:21" ht="12.75">
      <c r="A992" s="92"/>
      <c r="B992" s="233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</row>
    <row r="993" spans="1:21" ht="12.75">
      <c r="A993" s="92"/>
      <c r="B993" s="233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</row>
    <row r="994" spans="1:21" ht="12.75">
      <c r="A994" s="92"/>
      <c r="B994" s="233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</row>
    <row r="995" spans="1:21" ht="12.75">
      <c r="A995" s="92"/>
      <c r="B995" s="233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</row>
    <row r="996" spans="1:21" ht="12.75">
      <c r="A996" s="92"/>
      <c r="B996" s="233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</row>
    <row r="997" spans="1:21" ht="12.75">
      <c r="A997" s="92"/>
      <c r="B997" s="233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</row>
    <row r="998" spans="1:21" ht="12.75">
      <c r="A998" s="92"/>
      <c r="B998" s="233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</row>
    <row r="999" spans="1:21" ht="12.75">
      <c r="A999" s="92"/>
      <c r="B999" s="233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</row>
    <row r="1000" spans="1:21" ht="12.75">
      <c r="A1000" s="92"/>
      <c r="B1000" s="233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</row>
    <row r="1001" spans="1:21" ht="12.75">
      <c r="A1001" s="92"/>
      <c r="B1001" s="233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</row>
    <row r="1002" spans="1:21" ht="12.75">
      <c r="A1002" s="92"/>
      <c r="B1002" s="233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</row>
    <row r="1003" spans="1:21" ht="12.75">
      <c r="A1003" s="92"/>
      <c r="B1003" s="233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</row>
    <row r="1004" spans="1:21" ht="12.75">
      <c r="A1004" s="92"/>
      <c r="B1004" s="233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</row>
    <row r="1005" spans="1:21" ht="12.75">
      <c r="A1005" s="92"/>
      <c r="B1005" s="233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</row>
    <row r="1006" spans="1:21" ht="12.75">
      <c r="A1006" s="92"/>
      <c r="B1006" s="233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</row>
    <row r="1007" spans="1:21" ht="12.75">
      <c r="A1007" s="92"/>
      <c r="B1007" s="233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</row>
    <row r="1008" spans="1:21" ht="12.75">
      <c r="A1008" s="92"/>
      <c r="B1008" s="233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</row>
    <row r="1009" spans="1:21" ht="12.75">
      <c r="A1009" s="92"/>
      <c r="B1009" s="233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</row>
    <row r="1010" spans="1:21" ht="12.75">
      <c r="A1010" s="92"/>
      <c r="B1010" s="233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</row>
    <row r="1011" spans="1:21" ht="12.75">
      <c r="A1011" s="92"/>
      <c r="B1011" s="233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</row>
    <row r="1012" spans="1:21" ht="12.75">
      <c r="A1012" s="92"/>
      <c r="B1012" s="233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</row>
    <row r="1013" spans="1:21" ht="12.75">
      <c r="A1013" s="92"/>
      <c r="B1013" s="233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ht="12.75">
      <c r="A1014" s="92"/>
      <c r="B1014" s="233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</row>
    <row r="1015" spans="1:21" ht="12.75">
      <c r="A1015" s="92"/>
      <c r="B1015" s="233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</row>
    <row r="1016" spans="1:21" ht="12.75">
      <c r="A1016" s="92"/>
      <c r="B1016" s="233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</row>
    <row r="1017" spans="1:21" ht="12.75">
      <c r="A1017" s="92"/>
      <c r="B1017" s="233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</row>
    <row r="1018" spans="1:21" ht="12.75">
      <c r="A1018" s="92"/>
      <c r="B1018" s="233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</row>
    <row r="1019" spans="1:21" ht="12.75">
      <c r="A1019" s="92"/>
      <c r="B1019" s="233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</row>
    <row r="1020" spans="1:21" ht="12.75">
      <c r="A1020" s="92"/>
      <c r="B1020" s="233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</row>
    <row r="1021" spans="1:21" ht="12.75">
      <c r="A1021" s="92"/>
      <c r="B1021" s="233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</row>
    <row r="1022" spans="1:21" ht="12.75">
      <c r="A1022" s="92"/>
      <c r="B1022" s="233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  <c r="U1022" s="92"/>
    </row>
    <row r="1023" spans="1:21" ht="12.75">
      <c r="A1023" s="92"/>
      <c r="B1023" s="233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</row>
    <row r="1024" spans="1:21" ht="12.75">
      <c r="A1024" s="92"/>
      <c r="B1024" s="233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</row>
    <row r="1025" spans="1:21" ht="12.75">
      <c r="A1025" s="92"/>
      <c r="B1025" s="233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</row>
    <row r="1026" spans="1:21" ht="12.75">
      <c r="A1026" s="92"/>
      <c r="B1026" s="233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</row>
    <row r="1027" spans="1:21" ht="12.75">
      <c r="A1027" s="92"/>
      <c r="B1027" s="233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</row>
    <row r="1028" spans="1:21" ht="12.75">
      <c r="A1028" s="92"/>
      <c r="B1028" s="233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</row>
    <row r="1029" spans="1:21" ht="12.75">
      <c r="A1029" s="92"/>
      <c r="B1029" s="233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</row>
    <row r="1030" spans="1:21" ht="12.75">
      <c r="A1030" s="92"/>
      <c r="B1030" s="233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</row>
    <row r="1031" spans="1:21" ht="12.75">
      <c r="A1031" s="92"/>
      <c r="B1031" s="233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</row>
    <row r="1032" spans="1:21" ht="12.75">
      <c r="A1032" s="92"/>
      <c r="B1032" s="233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</row>
    <row r="1033" spans="1:21" ht="12.75">
      <c r="A1033" s="92"/>
      <c r="B1033" s="233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</row>
    <row r="1034" spans="1:21" ht="12.75">
      <c r="A1034" s="92"/>
      <c r="B1034" s="233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</row>
    <row r="1035" spans="1:21" ht="12.75">
      <c r="A1035" s="92"/>
      <c r="B1035" s="233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</row>
    <row r="1036" spans="1:21" ht="12.75">
      <c r="A1036" s="92"/>
      <c r="B1036" s="233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</row>
    <row r="1037" spans="1:21" ht="12.75">
      <c r="A1037" s="92"/>
      <c r="B1037" s="233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U1037" s="92"/>
    </row>
    <row r="1038" spans="1:21" ht="12.75">
      <c r="A1038" s="92"/>
      <c r="B1038" s="233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</row>
    <row r="1039" spans="1:21" ht="12.75">
      <c r="A1039" s="92"/>
      <c r="B1039" s="233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</row>
    <row r="1040" spans="1:21" ht="12.75">
      <c r="A1040" s="92"/>
      <c r="B1040" s="233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</row>
    <row r="1041" spans="1:21" ht="12.75">
      <c r="A1041" s="92"/>
      <c r="B1041" s="233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</row>
    <row r="1042" spans="1:21" ht="12.75">
      <c r="A1042" s="92"/>
      <c r="B1042" s="233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  <c r="U1042" s="92"/>
    </row>
    <row r="1043" spans="1:21" ht="12.75">
      <c r="A1043" s="92"/>
      <c r="B1043" s="233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  <c r="U1043" s="92"/>
    </row>
    <row r="1044" spans="1:21" ht="12.75">
      <c r="A1044" s="92"/>
      <c r="B1044" s="233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</row>
    <row r="1045" spans="1:21" ht="12.75">
      <c r="A1045" s="92"/>
      <c r="B1045" s="233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</row>
    <row r="1046" spans="1:21" ht="12.75">
      <c r="A1046" s="92"/>
      <c r="B1046" s="233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</row>
    <row r="1047" spans="1:21" ht="12.75">
      <c r="A1047" s="92"/>
      <c r="B1047" s="233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</row>
    <row r="1048" spans="1:21" ht="12.75">
      <c r="A1048" s="92"/>
      <c r="B1048" s="233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</row>
    <row r="1049" spans="1:21" ht="12.75">
      <c r="A1049" s="92"/>
      <c r="B1049" s="233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  <c r="T1049" s="92"/>
      <c r="U1049" s="92"/>
    </row>
    <row r="1050" spans="1:21" ht="12.75">
      <c r="A1050" s="92"/>
      <c r="B1050" s="233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</row>
    <row r="1051" spans="1:21" ht="12.75">
      <c r="A1051" s="92"/>
      <c r="B1051" s="233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</row>
    <row r="1052" spans="1:21" ht="12.75">
      <c r="A1052" s="92"/>
      <c r="B1052" s="233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  <c r="U1052" s="92"/>
    </row>
    <row r="1053" spans="1:21" ht="12.75">
      <c r="A1053" s="92"/>
      <c r="B1053" s="233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  <c r="T1053" s="92"/>
      <c r="U1053" s="92"/>
    </row>
    <row r="1054" spans="1:21" ht="12.75">
      <c r="A1054" s="92"/>
      <c r="B1054" s="233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</row>
    <row r="1055" spans="1:21" ht="12.75">
      <c r="A1055" s="92"/>
      <c r="B1055" s="233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</row>
    <row r="1056" spans="1:21" ht="12.75">
      <c r="A1056" s="92"/>
      <c r="B1056" s="233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  <c r="U1056" s="92"/>
    </row>
    <row r="1057" spans="1:21" ht="12.75">
      <c r="A1057" s="92"/>
      <c r="B1057" s="233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</row>
    <row r="1058" spans="1:21" ht="12.75">
      <c r="A1058" s="92"/>
      <c r="B1058" s="233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  <c r="U1058" s="92"/>
    </row>
    <row r="1059" spans="1:21" ht="12.75">
      <c r="A1059" s="92"/>
      <c r="B1059" s="233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</row>
    <row r="1060" spans="1:21" ht="12.75">
      <c r="A1060" s="92"/>
      <c r="B1060" s="233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  <c r="U1060" s="92"/>
    </row>
    <row r="1061" spans="1:21" ht="12.75">
      <c r="A1061" s="92"/>
      <c r="B1061" s="233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</row>
    <row r="1062" spans="1:21" ht="12.75">
      <c r="A1062" s="92"/>
      <c r="B1062" s="233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  <c r="T1062" s="92"/>
      <c r="U1062" s="92"/>
    </row>
    <row r="1063" spans="1:21" ht="12.75">
      <c r="A1063" s="92"/>
      <c r="B1063" s="233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</row>
    <row r="1064" spans="1:21" ht="12.75">
      <c r="A1064" s="92"/>
      <c r="B1064" s="233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</row>
    <row r="1065" spans="1:21" ht="12.75">
      <c r="A1065" s="92"/>
      <c r="B1065" s="233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  <c r="U1065" s="92"/>
    </row>
    <row r="1066" spans="1:21" ht="12.75">
      <c r="A1066" s="92"/>
      <c r="B1066" s="233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  <c r="S1066" s="92"/>
      <c r="T1066" s="92"/>
      <c r="U1066" s="92"/>
    </row>
    <row r="1067" spans="1:21" ht="12.75">
      <c r="A1067" s="92"/>
      <c r="B1067" s="233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  <c r="U1067" s="92"/>
    </row>
    <row r="1068" spans="1:21" ht="12.75">
      <c r="A1068" s="92"/>
      <c r="B1068" s="233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</row>
    <row r="1069" spans="1:21" ht="12.75">
      <c r="A1069" s="92"/>
      <c r="B1069" s="233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  <c r="O1069" s="92"/>
      <c r="P1069" s="92"/>
      <c r="Q1069" s="92"/>
      <c r="R1069" s="92"/>
      <c r="S1069" s="92"/>
      <c r="T1069" s="92"/>
      <c r="U1069" s="92"/>
    </row>
    <row r="1070" spans="1:21" ht="12.75">
      <c r="A1070" s="92"/>
      <c r="B1070" s="233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  <c r="T1070" s="92"/>
      <c r="U1070" s="92"/>
    </row>
    <row r="1071" spans="1:21" ht="12.75">
      <c r="A1071" s="92"/>
      <c r="B1071" s="233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  <c r="S1071" s="92"/>
      <c r="T1071" s="92"/>
      <c r="U1071" s="92"/>
    </row>
    <row r="1072" spans="1:21" ht="12.75">
      <c r="A1072" s="92"/>
      <c r="B1072" s="233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  <c r="U1072" s="92"/>
    </row>
    <row r="1073" spans="1:21" ht="12.75">
      <c r="A1073" s="92"/>
      <c r="B1073" s="233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</row>
    <row r="1074" spans="1:21" ht="12.75">
      <c r="A1074" s="92"/>
      <c r="B1074" s="233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  <c r="U1074" s="92"/>
    </row>
    <row r="1075" spans="1:21" ht="12.75">
      <c r="A1075" s="92"/>
      <c r="B1075" s="233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</row>
    <row r="1076" spans="1:21" ht="12.75">
      <c r="A1076" s="92"/>
      <c r="B1076" s="233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  <c r="U1076" s="92"/>
    </row>
    <row r="1077" spans="1:21" ht="12.75">
      <c r="A1077" s="92"/>
      <c r="B1077" s="233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  <c r="U1077" s="92"/>
    </row>
    <row r="1078" spans="1:21" ht="12.75">
      <c r="A1078" s="92"/>
      <c r="B1078" s="233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  <c r="U1078" s="92"/>
    </row>
    <row r="1079" spans="1:21" ht="12.75">
      <c r="A1079" s="92"/>
      <c r="B1079" s="233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  <c r="U1079" s="92"/>
    </row>
    <row r="1080" spans="1:21" ht="12.75">
      <c r="A1080" s="92"/>
      <c r="B1080" s="233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</row>
    <row r="1081" spans="1:21" ht="12.75">
      <c r="A1081" s="92"/>
      <c r="B1081" s="233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  <c r="U1081" s="92"/>
    </row>
    <row r="1082" spans="1:21" ht="12.75">
      <c r="A1082" s="92"/>
      <c r="B1082" s="233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  <c r="S1082" s="92"/>
      <c r="T1082" s="92"/>
      <c r="U1082" s="92"/>
    </row>
    <row r="1083" spans="1:21" ht="12.75">
      <c r="A1083" s="92"/>
      <c r="B1083" s="233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  <c r="U1083" s="92"/>
    </row>
    <row r="1084" spans="1:21" ht="12.75">
      <c r="A1084" s="92"/>
      <c r="B1084" s="233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  <c r="U1084" s="92"/>
    </row>
    <row r="1085" spans="1:21" ht="12.75">
      <c r="A1085" s="92"/>
      <c r="B1085" s="233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  <c r="S1085" s="92"/>
      <c r="T1085" s="92"/>
      <c r="U1085" s="92"/>
    </row>
    <row r="1086" spans="1:21" ht="12.75">
      <c r="A1086" s="92"/>
      <c r="B1086" s="233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</row>
    <row r="1087" spans="1:21" ht="12.75">
      <c r="A1087" s="92"/>
      <c r="B1087" s="233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  <c r="S1087" s="92"/>
      <c r="T1087" s="92"/>
      <c r="U1087" s="92"/>
    </row>
    <row r="1088" spans="1:21" ht="12.75">
      <c r="A1088" s="92"/>
      <c r="B1088" s="233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  <c r="U1088" s="92"/>
    </row>
    <row r="1089" spans="1:21" ht="12.75">
      <c r="A1089" s="92"/>
      <c r="B1089" s="233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  <c r="O1089" s="92"/>
      <c r="P1089" s="92"/>
      <c r="Q1089" s="92"/>
      <c r="R1089" s="92"/>
      <c r="S1089" s="92"/>
      <c r="T1089" s="92"/>
      <c r="U1089" s="92"/>
    </row>
    <row r="1090" spans="1:21" ht="12.75">
      <c r="A1090" s="92"/>
      <c r="B1090" s="233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</row>
    <row r="1091" spans="1:21" ht="12.75">
      <c r="A1091" s="92"/>
      <c r="B1091" s="233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  <c r="U1091" s="92"/>
    </row>
    <row r="1092" spans="1:21" ht="12.75">
      <c r="A1092" s="92"/>
      <c r="B1092" s="233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  <c r="U1092" s="92"/>
    </row>
    <row r="1093" spans="1:21" ht="12.75">
      <c r="A1093" s="92"/>
      <c r="B1093" s="233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  <c r="U1093" s="92"/>
    </row>
    <row r="1094" spans="1:21" ht="12.75">
      <c r="A1094" s="92"/>
      <c r="B1094" s="233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</row>
    <row r="1095" spans="1:21" ht="12.75">
      <c r="A1095" s="92"/>
      <c r="B1095" s="233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  <c r="U1095" s="92"/>
    </row>
    <row r="1096" spans="1:21" ht="12.75">
      <c r="A1096" s="92"/>
      <c r="B1096" s="233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  <c r="U1096" s="92"/>
    </row>
    <row r="1097" spans="1:21" ht="12.75">
      <c r="A1097" s="92"/>
      <c r="B1097" s="233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  <c r="U1097" s="92"/>
    </row>
    <row r="1098" spans="1:21" ht="12.75">
      <c r="A1098" s="92"/>
      <c r="B1098" s="233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U1098" s="92"/>
    </row>
    <row r="1099" spans="1:21" ht="12.75">
      <c r="A1099" s="92"/>
      <c r="B1099" s="233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T1099" s="92"/>
      <c r="U1099" s="92"/>
    </row>
    <row r="1100" spans="1:21" ht="12.75">
      <c r="A1100" s="92"/>
      <c r="B1100" s="233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</row>
    <row r="1101" spans="1:21" ht="12.75">
      <c r="A1101" s="92"/>
      <c r="B1101" s="233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</row>
    <row r="1102" spans="1:21" ht="12.75">
      <c r="A1102" s="92"/>
      <c r="B1102" s="233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</row>
    <row r="1103" spans="1:21" ht="12.75">
      <c r="A1103" s="92"/>
      <c r="B1103" s="233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</row>
    <row r="1104" spans="1:21" ht="12.75">
      <c r="A1104" s="92"/>
      <c r="B1104" s="233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</row>
    <row r="1105" spans="1:21" ht="12.75">
      <c r="A1105" s="92"/>
      <c r="B1105" s="233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</row>
    <row r="1106" spans="1:21" ht="12.75">
      <c r="A1106" s="92"/>
      <c r="B1106" s="233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</row>
    <row r="1107" spans="1:21" ht="12.75">
      <c r="A1107" s="92"/>
      <c r="B1107" s="233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</row>
    <row r="1108" spans="1:21" ht="12.75">
      <c r="A1108" s="92"/>
      <c r="B1108" s="233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</row>
    <row r="1109" spans="1:21" ht="12.75">
      <c r="A1109" s="92"/>
      <c r="B1109" s="233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</row>
    <row r="1110" spans="1:21" ht="12.75">
      <c r="A1110" s="92"/>
      <c r="B1110" s="233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</row>
    <row r="1111" spans="1:21" ht="12.75">
      <c r="A1111" s="92"/>
      <c r="B1111" s="233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</row>
    <row r="1112" spans="1:21" ht="12.75">
      <c r="A1112" s="92"/>
      <c r="B1112" s="233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</row>
    <row r="1113" spans="1:21" ht="12.75">
      <c r="A1113" s="92"/>
      <c r="B1113" s="233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</row>
    <row r="1114" spans="1:21" ht="12.75">
      <c r="A1114" s="92"/>
      <c r="B1114" s="233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</row>
    <row r="1115" spans="1:21" ht="12.75">
      <c r="A1115" s="92"/>
      <c r="B1115" s="233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</row>
    <row r="1116" spans="1:21" ht="12.75">
      <c r="A1116" s="92"/>
      <c r="B1116" s="233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</row>
    <row r="1117" spans="1:21" ht="12.75">
      <c r="A1117" s="92"/>
      <c r="B1117" s="233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</row>
    <row r="1118" spans="1:21" ht="12.75">
      <c r="A1118" s="92"/>
      <c r="B1118" s="233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</row>
    <row r="1119" spans="1:21" ht="12.75">
      <c r="A1119" s="92"/>
      <c r="B1119" s="233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</row>
    <row r="1120" spans="1:21" ht="12.75">
      <c r="A1120" s="92"/>
      <c r="B1120" s="233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</row>
    <row r="1121" spans="1:21" ht="12.75">
      <c r="A1121" s="92"/>
      <c r="B1121" s="233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</row>
    <row r="1122" spans="1:21" ht="12.75">
      <c r="A1122" s="92"/>
      <c r="B1122" s="233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</row>
    <row r="1123" spans="1:21" ht="12.75">
      <c r="A1123" s="92"/>
      <c r="B1123" s="233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</row>
    <row r="1124" spans="1:21" ht="12.75">
      <c r="A1124" s="92"/>
      <c r="B1124" s="233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</row>
    <row r="1125" spans="1:21" ht="12.75">
      <c r="A1125" s="92"/>
      <c r="B1125" s="233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</row>
    <row r="1126" spans="1:21" ht="12.75">
      <c r="A1126" s="92"/>
      <c r="B1126" s="233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</row>
    <row r="1127" spans="1:21" ht="12.75">
      <c r="A1127" s="92"/>
      <c r="B1127" s="233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</row>
    <row r="1128" spans="1:21" ht="12.75">
      <c r="A1128" s="92"/>
      <c r="B1128" s="233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</row>
    <row r="1129" spans="1:21" ht="12.75">
      <c r="A1129" s="92"/>
      <c r="B1129" s="233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</row>
    <row r="1130" spans="1:21" ht="12.75">
      <c r="A1130" s="92"/>
      <c r="B1130" s="233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</row>
    <row r="1131" spans="1:21" ht="12.75">
      <c r="A1131" s="92"/>
      <c r="B1131" s="233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</row>
    <row r="1132" spans="1:21" ht="12.75">
      <c r="A1132" s="92"/>
      <c r="B1132" s="233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</row>
    <row r="1133" spans="1:21" ht="12.75">
      <c r="A1133" s="92"/>
      <c r="B1133" s="233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</row>
    <row r="1134" spans="1:21" ht="12.75">
      <c r="A1134" s="92"/>
      <c r="B1134" s="233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</row>
    <row r="1135" spans="1:21" ht="12.75">
      <c r="A1135" s="92"/>
      <c r="B1135" s="233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</row>
    <row r="1136" spans="1:21" ht="12.75">
      <c r="A1136" s="92"/>
      <c r="B1136" s="233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</row>
    <row r="1137" spans="1:21" ht="12.75">
      <c r="A1137" s="92"/>
      <c r="B1137" s="233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</row>
    <row r="1138" spans="1:21" ht="12.75">
      <c r="A1138" s="92"/>
      <c r="B1138" s="233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</row>
    <row r="1139" spans="1:21" ht="12.75">
      <c r="A1139" s="92"/>
      <c r="B1139" s="233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</row>
    <row r="1140" spans="1:21" ht="12.75">
      <c r="A1140" s="92"/>
      <c r="B1140" s="233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  <c r="U1140" s="92"/>
    </row>
    <row r="1141" spans="1:21" ht="12.75">
      <c r="A1141" s="92"/>
      <c r="B1141" s="233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</row>
    <row r="1142" spans="1:21" ht="12.75">
      <c r="A1142" s="92"/>
      <c r="B1142" s="233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  <c r="U1142" s="92"/>
    </row>
    <row r="1143" spans="1:21" ht="12.75">
      <c r="A1143" s="92"/>
      <c r="B1143" s="233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</row>
    <row r="1144" spans="1:21" ht="12.75">
      <c r="A1144" s="92"/>
      <c r="B1144" s="233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  <c r="U1144" s="92"/>
    </row>
    <row r="1145" spans="1:21" ht="12.75">
      <c r="A1145" s="92"/>
      <c r="B1145" s="233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</row>
    <row r="1146" spans="1:21" ht="12.75">
      <c r="A1146" s="92"/>
      <c r="B1146" s="233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  <c r="U1146" s="92"/>
    </row>
    <row r="1147" spans="1:21" ht="12.75">
      <c r="A1147" s="92"/>
      <c r="B1147" s="233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  <c r="U1147" s="92"/>
    </row>
    <row r="1148" spans="1:21" ht="12.75">
      <c r="A1148" s="92"/>
      <c r="B1148" s="233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</row>
    <row r="1149" spans="1:21" ht="12.75">
      <c r="A1149" s="92"/>
      <c r="B1149" s="233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</row>
    <row r="1150" spans="1:21" ht="12.75">
      <c r="A1150" s="92"/>
      <c r="B1150" s="233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  <c r="U1150" s="92"/>
    </row>
    <row r="1151" spans="1:21" ht="12.75">
      <c r="A1151" s="92"/>
      <c r="B1151" s="233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  <c r="U1151" s="92"/>
    </row>
    <row r="1152" spans="1:21" ht="12.75">
      <c r="A1152" s="92"/>
      <c r="B1152" s="233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  <c r="U1152" s="92"/>
    </row>
    <row r="1153" spans="1:21" ht="12.75">
      <c r="A1153" s="92"/>
      <c r="B1153" s="233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  <c r="U1153" s="92"/>
    </row>
    <row r="1154" spans="1:21" ht="12.75">
      <c r="A1154" s="92"/>
      <c r="B1154" s="233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  <c r="U1154" s="92"/>
    </row>
    <row r="1155" spans="1:21" ht="12.75">
      <c r="A1155" s="92"/>
      <c r="B1155" s="233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</row>
    <row r="1156" spans="1:21" ht="12.75">
      <c r="A1156" s="92"/>
      <c r="B1156" s="233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</row>
    <row r="1157" spans="1:21" ht="12.75">
      <c r="A1157" s="92"/>
      <c r="B1157" s="233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  <c r="U1157" s="92"/>
    </row>
    <row r="1158" spans="1:21" ht="12.75">
      <c r="A1158" s="92"/>
      <c r="B1158" s="233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  <c r="U1158" s="92"/>
    </row>
    <row r="1159" spans="1:21" ht="12.75">
      <c r="A1159" s="92"/>
      <c r="B1159" s="233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</row>
    <row r="1160" spans="1:21" ht="12.75">
      <c r="A1160" s="92"/>
      <c r="B1160" s="233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</row>
    <row r="1161" spans="1:21" ht="12.75">
      <c r="A1161" s="92"/>
      <c r="B1161" s="233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  <c r="U1161" s="92"/>
    </row>
    <row r="1162" spans="1:21" ht="12.75">
      <c r="A1162" s="92"/>
      <c r="B1162" s="233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  <c r="U1162" s="92"/>
    </row>
    <row r="1163" spans="1:21" ht="12.75">
      <c r="A1163" s="92"/>
      <c r="B1163" s="233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  <c r="U1163" s="92"/>
    </row>
    <row r="1164" spans="1:21" ht="12.75">
      <c r="A1164" s="92"/>
      <c r="B1164" s="233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  <c r="U1164" s="92"/>
    </row>
    <row r="1165" spans="1:21" ht="12.75">
      <c r="A1165" s="92"/>
      <c r="B1165" s="233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  <c r="U1165" s="92"/>
    </row>
    <row r="1166" spans="1:21" ht="12.75">
      <c r="A1166" s="92"/>
      <c r="B1166" s="233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</row>
    <row r="1167" spans="1:21" ht="12.75">
      <c r="A1167" s="92"/>
      <c r="B1167" s="233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  <c r="U1167" s="92"/>
    </row>
    <row r="1168" spans="1:21" ht="12.75">
      <c r="A1168" s="92"/>
      <c r="B1168" s="233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  <c r="U1168" s="92"/>
    </row>
    <row r="1169" spans="1:21" ht="12.75">
      <c r="A1169" s="92"/>
      <c r="B1169" s="233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  <c r="U1169" s="92"/>
    </row>
    <row r="1170" spans="1:21" ht="12.75">
      <c r="A1170" s="92"/>
      <c r="B1170" s="233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  <c r="U1170" s="92"/>
    </row>
    <row r="1171" spans="1:21" ht="12.75">
      <c r="A1171" s="92"/>
      <c r="B1171" s="233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</row>
    <row r="1172" spans="1:21" ht="12.75">
      <c r="A1172" s="92"/>
      <c r="B1172" s="233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  <c r="U1172" s="92"/>
    </row>
    <row r="1173" spans="1:21" ht="12.75">
      <c r="A1173" s="92"/>
      <c r="B1173" s="233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  <c r="U1173" s="92"/>
    </row>
    <row r="1174" spans="1:21" ht="12.75">
      <c r="A1174" s="92"/>
      <c r="B1174" s="233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  <c r="U1174" s="92"/>
    </row>
    <row r="1175" spans="1:21" ht="12.75">
      <c r="A1175" s="92"/>
      <c r="B1175" s="233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  <c r="O1175" s="92"/>
      <c r="P1175" s="92"/>
      <c r="Q1175" s="92"/>
      <c r="R1175" s="92"/>
      <c r="S1175" s="92"/>
      <c r="T1175" s="92"/>
      <c r="U1175" s="92"/>
    </row>
    <row r="1176" spans="1:21" ht="12.75">
      <c r="A1176" s="92"/>
      <c r="B1176" s="233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</row>
    <row r="1177" spans="1:21" ht="12.75">
      <c r="A1177" s="92"/>
      <c r="B1177" s="233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</row>
    <row r="1178" spans="1:21" ht="12.75">
      <c r="A1178" s="92"/>
      <c r="B1178" s="233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</row>
    <row r="1179" spans="1:21" ht="12.75">
      <c r="A1179" s="92"/>
      <c r="B1179" s="233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  <c r="U1179" s="92"/>
    </row>
    <row r="1180" spans="1:21" ht="12.75">
      <c r="A1180" s="92"/>
      <c r="B1180" s="233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</row>
    <row r="1181" spans="1:21" ht="12.75">
      <c r="A1181" s="92"/>
      <c r="B1181" s="233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</row>
    <row r="1182" spans="1:21" ht="12.75">
      <c r="A1182" s="92"/>
      <c r="B1182" s="233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</row>
    <row r="1183" spans="1:21" ht="12.75">
      <c r="A1183" s="92"/>
      <c r="B1183" s="233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  <c r="U1183" s="92"/>
    </row>
    <row r="1184" spans="1:21" ht="12.75">
      <c r="A1184" s="92"/>
      <c r="B1184" s="233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</row>
    <row r="1185" spans="1:21" ht="12.75">
      <c r="A1185" s="92"/>
      <c r="B1185" s="233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  <c r="U1185" s="92"/>
    </row>
    <row r="1186" spans="1:21" ht="12.75">
      <c r="A1186" s="92"/>
      <c r="B1186" s="233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  <c r="U1186" s="92"/>
    </row>
    <row r="1187" spans="1:21" ht="12.75">
      <c r="A1187" s="92"/>
      <c r="B1187" s="233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</row>
    <row r="1188" spans="1:21" ht="12.75">
      <c r="A1188" s="92"/>
      <c r="B1188" s="233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  <c r="U1188" s="92"/>
    </row>
    <row r="1189" spans="1:21" ht="12.75">
      <c r="A1189" s="92"/>
      <c r="B1189" s="233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</row>
    <row r="1190" spans="1:21" ht="12.75">
      <c r="A1190" s="92"/>
      <c r="B1190" s="233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  <c r="U1190" s="92"/>
    </row>
    <row r="1191" spans="1:21" ht="12.75">
      <c r="A1191" s="92"/>
      <c r="B1191" s="233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  <c r="U1191" s="92"/>
    </row>
    <row r="1192" spans="1:21" ht="12.75">
      <c r="A1192" s="92"/>
      <c r="B1192" s="233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  <c r="U1192" s="92"/>
    </row>
    <row r="1193" spans="1:21" ht="12.75">
      <c r="A1193" s="92"/>
      <c r="B1193" s="233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</row>
    <row r="1194" spans="1:21" ht="12.75">
      <c r="A1194" s="92"/>
      <c r="B1194" s="233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  <c r="U1194" s="92"/>
    </row>
    <row r="1195" spans="1:21" ht="12.75">
      <c r="A1195" s="92"/>
      <c r="B1195" s="233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  <c r="U1195" s="92"/>
    </row>
    <row r="1196" spans="1:21" ht="12.75">
      <c r="A1196" s="92"/>
      <c r="B1196" s="233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  <c r="U1196" s="92"/>
    </row>
    <row r="1197" spans="1:21" ht="12.75">
      <c r="A1197" s="92"/>
      <c r="B1197" s="233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</row>
    <row r="1198" spans="1:21" ht="12.75">
      <c r="A1198" s="92"/>
      <c r="B1198" s="233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  <c r="U1198" s="92"/>
    </row>
    <row r="1199" spans="1:21" ht="12.75">
      <c r="A1199" s="92"/>
      <c r="B1199" s="233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</row>
    <row r="1200" spans="1:21" ht="12.75">
      <c r="A1200" s="92"/>
      <c r="B1200" s="233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  <c r="U1200" s="92"/>
    </row>
    <row r="1201" spans="1:21" ht="12.75">
      <c r="A1201" s="92"/>
      <c r="B1201" s="233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</row>
    <row r="1202" spans="1:21" ht="12.75">
      <c r="A1202" s="92"/>
      <c r="B1202" s="233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</row>
    <row r="1203" spans="1:21" ht="12.75">
      <c r="A1203" s="92"/>
      <c r="B1203" s="233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</row>
    <row r="1204" spans="1:21" ht="12.75">
      <c r="A1204" s="92"/>
      <c r="B1204" s="233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</row>
    <row r="1205" spans="1:21" ht="12.75">
      <c r="A1205" s="92"/>
      <c r="B1205" s="233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  <c r="U1205" s="92"/>
    </row>
    <row r="1206" spans="1:21" ht="12.75">
      <c r="A1206" s="92"/>
      <c r="B1206" s="233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  <c r="U1206" s="92"/>
    </row>
    <row r="1207" spans="1:21" ht="12.75">
      <c r="A1207" s="92"/>
      <c r="B1207" s="233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  <c r="U1207" s="92"/>
    </row>
    <row r="1208" spans="1:21" ht="12.75">
      <c r="A1208" s="92"/>
      <c r="B1208" s="233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  <c r="U1208" s="92"/>
    </row>
    <row r="1209" spans="1:21" ht="12.75">
      <c r="A1209" s="92"/>
      <c r="B1209" s="233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  <c r="U1209" s="92"/>
    </row>
    <row r="1210" spans="1:21" ht="12.75">
      <c r="A1210" s="92"/>
      <c r="B1210" s="233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</row>
    <row r="1211" spans="1:21" ht="12.75">
      <c r="A1211" s="92"/>
      <c r="B1211" s="233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</row>
    <row r="1212" spans="1:21" ht="12.75">
      <c r="A1212" s="92"/>
      <c r="B1212" s="233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</row>
    <row r="1213" spans="1:21" ht="12.75">
      <c r="A1213" s="92"/>
      <c r="B1213" s="233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</row>
    <row r="1214" spans="1:21" ht="12.75">
      <c r="A1214" s="92"/>
      <c r="B1214" s="233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  <c r="U1214" s="92"/>
    </row>
    <row r="1215" spans="1:21" ht="12.75">
      <c r="A1215" s="92"/>
      <c r="B1215" s="233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  <c r="U1215" s="92"/>
    </row>
    <row r="1216" spans="1:21" ht="12.75">
      <c r="A1216" s="92"/>
      <c r="B1216" s="233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  <c r="U1216" s="92"/>
    </row>
    <row r="1217" spans="1:21" ht="12.75">
      <c r="A1217" s="92"/>
      <c r="B1217" s="233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  <c r="U1217" s="92"/>
    </row>
    <row r="1218" spans="1:21" ht="12.75">
      <c r="A1218" s="92"/>
      <c r="B1218" s="233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</row>
    <row r="1219" spans="1:21" ht="12.75">
      <c r="A1219" s="92"/>
      <c r="B1219" s="233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  <c r="U1219" s="92"/>
    </row>
    <row r="1220" spans="1:21" ht="12.75">
      <c r="A1220" s="92"/>
      <c r="B1220" s="233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  <c r="U1220" s="92"/>
    </row>
    <row r="1221" spans="1:21" ht="12.75">
      <c r="A1221" s="92"/>
      <c r="B1221" s="233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  <c r="U1221" s="92"/>
    </row>
    <row r="1222" spans="1:21" ht="12.75">
      <c r="A1222" s="92"/>
      <c r="B1222" s="233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</row>
    <row r="1223" spans="1:21" ht="12.75">
      <c r="A1223" s="92"/>
      <c r="B1223" s="233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  <c r="U1223" s="92"/>
    </row>
    <row r="1224" spans="1:21" ht="12.75">
      <c r="A1224" s="92"/>
      <c r="B1224" s="233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  <c r="U1224" s="92"/>
    </row>
    <row r="1225" spans="1:21" ht="12.75">
      <c r="A1225" s="92"/>
      <c r="B1225" s="233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  <c r="U1225" s="92"/>
    </row>
    <row r="1226" spans="1:21" ht="12.75">
      <c r="A1226" s="92"/>
      <c r="B1226" s="233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</row>
    <row r="1227" spans="1:21" ht="12.75">
      <c r="A1227" s="92"/>
      <c r="B1227" s="233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  <c r="U1227" s="92"/>
    </row>
    <row r="1228" spans="1:21" ht="12.75">
      <c r="A1228" s="92"/>
      <c r="B1228" s="233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  <c r="U1228" s="92"/>
    </row>
    <row r="1229" spans="1:21" ht="12.75">
      <c r="A1229" s="92"/>
      <c r="B1229" s="233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</row>
    <row r="1230" spans="1:21" ht="12.75">
      <c r="A1230" s="92"/>
      <c r="B1230" s="233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  <c r="U1230" s="92"/>
    </row>
    <row r="1231" spans="1:21" ht="12.75">
      <c r="A1231" s="92"/>
      <c r="B1231" s="233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  <c r="U1231" s="92"/>
    </row>
    <row r="1232" spans="1:21" ht="12.75">
      <c r="A1232" s="92"/>
      <c r="B1232" s="233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  <c r="U1232" s="92"/>
    </row>
    <row r="1233" spans="1:21" ht="12.75">
      <c r="A1233" s="92"/>
      <c r="B1233" s="233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  <c r="U1233" s="92"/>
    </row>
    <row r="1234" spans="1:21" ht="12.75">
      <c r="A1234" s="92"/>
      <c r="B1234" s="233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  <c r="U1234" s="92"/>
    </row>
    <row r="1235" spans="1:21" ht="12.75">
      <c r="A1235" s="92"/>
      <c r="B1235" s="233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  <c r="U1235" s="92"/>
    </row>
    <row r="1236" spans="1:21" ht="12.75">
      <c r="A1236" s="92"/>
      <c r="B1236" s="233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</row>
    <row r="1237" spans="1:21" ht="12.75">
      <c r="A1237" s="92"/>
      <c r="B1237" s="233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</row>
    <row r="1238" spans="1:21" ht="12.75">
      <c r="A1238" s="92"/>
      <c r="B1238" s="233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  <c r="U1238" s="92"/>
    </row>
    <row r="1239" spans="1:21" ht="12.75">
      <c r="A1239" s="92"/>
      <c r="B1239" s="233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  <c r="U1239" s="92"/>
    </row>
    <row r="1240" spans="1:21" ht="12.75">
      <c r="A1240" s="92"/>
      <c r="B1240" s="233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  <c r="U1240" s="92"/>
    </row>
    <row r="1241" spans="1:21" ht="12.75">
      <c r="A1241" s="92"/>
      <c r="B1241" s="233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  <c r="U1241" s="92"/>
    </row>
    <row r="1242" spans="1:21" ht="12.75">
      <c r="A1242" s="92"/>
      <c r="B1242" s="233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  <c r="U1242" s="92"/>
    </row>
    <row r="1243" spans="1:21" ht="12.75">
      <c r="A1243" s="92"/>
      <c r="B1243" s="233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</row>
    <row r="1244" spans="1:21" ht="12.75">
      <c r="A1244" s="92"/>
      <c r="B1244" s="233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</row>
    <row r="1245" spans="1:21" ht="12.75">
      <c r="A1245" s="92"/>
      <c r="B1245" s="233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</row>
    <row r="1246" spans="1:21" ht="12.75">
      <c r="A1246" s="92"/>
      <c r="B1246" s="233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</row>
    <row r="1247" spans="1:21" ht="12.75">
      <c r="A1247" s="92"/>
      <c r="B1247" s="233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  <c r="U1247" s="92"/>
    </row>
    <row r="1248" spans="1:21" ht="12.75">
      <c r="A1248" s="92"/>
      <c r="B1248" s="233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  <c r="U1248" s="92"/>
    </row>
    <row r="1249" spans="1:21" ht="12.75">
      <c r="A1249" s="92"/>
      <c r="B1249" s="233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  <c r="U1249" s="92"/>
    </row>
    <row r="1250" spans="1:21" ht="12.75">
      <c r="A1250" s="92"/>
      <c r="B1250" s="233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</row>
    <row r="1251" spans="1:21" ht="12.75">
      <c r="A1251" s="92"/>
      <c r="B1251" s="233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</row>
    <row r="1252" spans="1:21" ht="12.75">
      <c r="A1252" s="92"/>
      <c r="B1252" s="233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</row>
    <row r="1253" spans="1:21" ht="12.75">
      <c r="A1253" s="92"/>
      <c r="B1253" s="233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</row>
    <row r="1254" spans="1:21" ht="12.75">
      <c r="A1254" s="92"/>
      <c r="B1254" s="233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</row>
    <row r="1255" spans="1:21" ht="12.75">
      <c r="A1255" s="92"/>
      <c r="B1255" s="233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</row>
    <row r="1256" spans="1:21" ht="12.75">
      <c r="A1256" s="92"/>
      <c r="B1256" s="233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</row>
    <row r="1257" spans="1:21" ht="12.75">
      <c r="A1257" s="92"/>
      <c r="B1257" s="233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</row>
    <row r="1258" spans="1:21" ht="12.75">
      <c r="A1258" s="92"/>
      <c r="B1258" s="233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  <c r="U1258" s="92"/>
    </row>
    <row r="1259" spans="1:21" ht="12.75">
      <c r="A1259" s="92"/>
      <c r="B1259" s="233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</row>
    <row r="1260" spans="1:21" ht="12.75">
      <c r="A1260" s="92"/>
      <c r="B1260" s="233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  <c r="O1260" s="92"/>
      <c r="P1260" s="92"/>
      <c r="Q1260" s="92"/>
      <c r="R1260" s="92"/>
      <c r="S1260" s="92"/>
      <c r="T1260" s="92"/>
      <c r="U1260" s="92"/>
    </row>
    <row r="1261" spans="1:21" ht="12.75">
      <c r="A1261" s="92"/>
      <c r="B1261" s="233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  <c r="O1261" s="92"/>
      <c r="P1261" s="92"/>
      <c r="Q1261" s="92"/>
      <c r="R1261" s="92"/>
      <c r="S1261" s="92"/>
      <c r="T1261" s="92"/>
      <c r="U1261" s="92"/>
    </row>
    <row r="1262" spans="1:21" ht="12.75">
      <c r="A1262" s="92"/>
      <c r="B1262" s="233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  <c r="O1262" s="92"/>
      <c r="P1262" s="92"/>
      <c r="Q1262" s="92"/>
      <c r="R1262" s="92"/>
      <c r="S1262" s="92"/>
      <c r="T1262" s="92"/>
      <c r="U1262" s="92"/>
    </row>
    <row r="1263" spans="1:21" ht="12.75">
      <c r="A1263" s="92"/>
      <c r="B1263" s="233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  <c r="O1263" s="92"/>
      <c r="P1263" s="92"/>
      <c r="Q1263" s="92"/>
      <c r="R1263" s="92"/>
      <c r="S1263" s="92"/>
      <c r="T1263" s="92"/>
      <c r="U1263" s="92"/>
    </row>
    <row r="1264" spans="1:21" ht="12.75">
      <c r="A1264" s="92"/>
      <c r="B1264" s="233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  <c r="U1264" s="92"/>
    </row>
    <row r="1265" spans="1:21" ht="12.75">
      <c r="A1265" s="92"/>
      <c r="B1265" s="233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  <c r="O1265" s="92"/>
      <c r="P1265" s="92"/>
      <c r="Q1265" s="92"/>
      <c r="R1265" s="92"/>
      <c r="S1265" s="92"/>
      <c r="T1265" s="92"/>
      <c r="U1265" s="92"/>
    </row>
    <row r="1266" spans="1:21" ht="12.75">
      <c r="A1266" s="92"/>
      <c r="B1266" s="233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  <c r="P1266" s="92"/>
      <c r="Q1266" s="92"/>
      <c r="R1266" s="92"/>
      <c r="S1266" s="92"/>
      <c r="T1266" s="92"/>
      <c r="U1266" s="92"/>
    </row>
    <row r="1267" spans="1:21" ht="12.75">
      <c r="A1267" s="92"/>
      <c r="B1267" s="233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  <c r="O1267" s="92"/>
      <c r="P1267" s="92"/>
      <c r="Q1267" s="92"/>
      <c r="R1267" s="92"/>
      <c r="S1267" s="92"/>
      <c r="T1267" s="92"/>
      <c r="U1267" s="92"/>
    </row>
    <row r="1268" spans="1:21" ht="12.75">
      <c r="A1268" s="92"/>
      <c r="B1268" s="233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  <c r="O1268" s="92"/>
      <c r="P1268" s="92"/>
      <c r="Q1268" s="92"/>
      <c r="R1268" s="92"/>
      <c r="S1268" s="92"/>
      <c r="T1268" s="92"/>
      <c r="U1268" s="92"/>
    </row>
    <row r="1269" spans="1:21" ht="12.75">
      <c r="A1269" s="92"/>
      <c r="B1269" s="233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92"/>
      <c r="R1269" s="92"/>
      <c r="S1269" s="92"/>
      <c r="T1269" s="92"/>
      <c r="U1269" s="92"/>
    </row>
    <row r="1270" spans="1:21" ht="12.75">
      <c r="A1270" s="92"/>
      <c r="B1270" s="233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  <c r="O1270" s="92"/>
      <c r="P1270" s="92"/>
      <c r="Q1270" s="92"/>
      <c r="R1270" s="92"/>
      <c r="S1270" s="92"/>
      <c r="T1270" s="92"/>
      <c r="U1270" s="92"/>
    </row>
    <row r="1271" spans="1:21" ht="12.75">
      <c r="A1271" s="92"/>
      <c r="B1271" s="233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  <c r="U1271" s="92"/>
    </row>
    <row r="1272" spans="1:21" ht="12.75">
      <c r="A1272" s="92"/>
      <c r="B1272" s="233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  <c r="O1272" s="92"/>
      <c r="P1272" s="92"/>
      <c r="Q1272" s="92"/>
      <c r="R1272" s="92"/>
      <c r="S1272" s="92"/>
      <c r="T1272" s="92"/>
      <c r="U1272" s="92"/>
    </row>
    <row r="1273" spans="1:21" ht="12.75">
      <c r="A1273" s="92"/>
      <c r="B1273" s="233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  <c r="O1273" s="92"/>
      <c r="P1273" s="92"/>
      <c r="Q1273" s="92"/>
      <c r="R1273" s="92"/>
      <c r="S1273" s="92"/>
      <c r="T1273" s="92"/>
      <c r="U1273" s="92"/>
    </row>
    <row r="1274" spans="1:21" ht="12.75">
      <c r="A1274" s="92"/>
      <c r="B1274" s="233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  <c r="O1274" s="92"/>
      <c r="P1274" s="92"/>
      <c r="Q1274" s="92"/>
      <c r="R1274" s="92"/>
      <c r="S1274" s="92"/>
      <c r="T1274" s="92"/>
      <c r="U1274" s="92"/>
    </row>
    <row r="1275" spans="1:21" ht="12.75">
      <c r="A1275" s="92"/>
      <c r="B1275" s="233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</row>
    <row r="1276" spans="1:21" ht="12.75">
      <c r="A1276" s="92"/>
      <c r="B1276" s="233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  <c r="O1276" s="92"/>
      <c r="P1276" s="92"/>
      <c r="Q1276" s="92"/>
      <c r="R1276" s="92"/>
      <c r="S1276" s="92"/>
      <c r="T1276" s="92"/>
      <c r="U1276" s="92"/>
    </row>
    <row r="1277" spans="1:21" ht="12.75">
      <c r="A1277" s="92"/>
      <c r="B1277" s="233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  <c r="O1277" s="92"/>
      <c r="P1277" s="92"/>
      <c r="Q1277" s="92"/>
      <c r="R1277" s="92"/>
      <c r="S1277" s="92"/>
      <c r="T1277" s="92"/>
      <c r="U1277" s="92"/>
    </row>
    <row r="1278" spans="1:21" ht="12.75">
      <c r="A1278" s="92"/>
      <c r="B1278" s="233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</row>
    <row r="1279" spans="1:21" ht="12.75">
      <c r="A1279" s="92"/>
      <c r="B1279" s="233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</row>
    <row r="1280" spans="1:21" ht="12.75">
      <c r="A1280" s="92"/>
      <c r="B1280" s="233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  <c r="O1280" s="92"/>
      <c r="P1280" s="92"/>
      <c r="Q1280" s="92"/>
      <c r="R1280" s="92"/>
      <c r="S1280" s="92"/>
      <c r="T1280" s="92"/>
      <c r="U1280" s="92"/>
    </row>
    <row r="1281" spans="1:21" ht="12.75">
      <c r="A1281" s="92"/>
      <c r="B1281" s="233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</row>
    <row r="1282" spans="1:21" ht="12.75">
      <c r="A1282" s="92"/>
      <c r="B1282" s="233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  <c r="O1282" s="92"/>
      <c r="P1282" s="92"/>
      <c r="Q1282" s="92"/>
      <c r="R1282" s="92"/>
      <c r="S1282" s="92"/>
      <c r="T1282" s="92"/>
      <c r="U1282" s="92"/>
    </row>
    <row r="1283" spans="1:21" ht="12.75">
      <c r="A1283" s="92"/>
      <c r="B1283" s="233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  <c r="O1283" s="92"/>
      <c r="P1283" s="92"/>
      <c r="Q1283" s="92"/>
      <c r="R1283" s="92"/>
      <c r="S1283" s="92"/>
      <c r="T1283" s="92"/>
      <c r="U1283" s="92"/>
    </row>
    <row r="1284" spans="1:21" ht="12.75">
      <c r="A1284" s="92"/>
      <c r="B1284" s="233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92"/>
      <c r="R1284" s="92"/>
      <c r="S1284" s="92"/>
      <c r="T1284" s="92"/>
      <c r="U1284" s="92"/>
    </row>
    <row r="1285" spans="1:21" ht="12.75">
      <c r="A1285" s="92"/>
      <c r="B1285" s="233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</row>
    <row r="1286" spans="1:21" ht="12.75">
      <c r="A1286" s="92"/>
      <c r="B1286" s="233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  <c r="O1286" s="92"/>
      <c r="P1286" s="92"/>
      <c r="Q1286" s="92"/>
      <c r="R1286" s="92"/>
      <c r="S1286" s="92"/>
      <c r="T1286" s="92"/>
      <c r="U1286" s="92"/>
    </row>
    <row r="1287" spans="1:21" ht="12.75">
      <c r="A1287" s="92"/>
      <c r="B1287" s="233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  <c r="O1287" s="92"/>
      <c r="P1287" s="92"/>
      <c r="Q1287" s="92"/>
      <c r="R1287" s="92"/>
      <c r="S1287" s="92"/>
      <c r="T1287" s="92"/>
      <c r="U1287" s="92"/>
    </row>
    <row r="1288" spans="1:21" ht="12.75">
      <c r="A1288" s="92"/>
      <c r="B1288" s="233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</row>
    <row r="1289" spans="1:21" ht="12.75">
      <c r="A1289" s="92"/>
      <c r="B1289" s="233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  <c r="O1289" s="92"/>
      <c r="P1289" s="92"/>
      <c r="Q1289" s="92"/>
      <c r="R1289" s="92"/>
      <c r="S1289" s="92"/>
      <c r="T1289" s="92"/>
      <c r="U1289" s="92"/>
    </row>
    <row r="1290" spans="1:21" ht="12.75">
      <c r="A1290" s="92"/>
      <c r="B1290" s="233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  <c r="O1290" s="92"/>
      <c r="P1290" s="92"/>
      <c r="Q1290" s="92"/>
      <c r="R1290" s="92"/>
      <c r="S1290" s="92"/>
      <c r="T1290" s="92"/>
      <c r="U1290" s="92"/>
    </row>
    <row r="1291" spans="1:21" ht="12.75">
      <c r="A1291" s="92"/>
      <c r="B1291" s="233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92"/>
      <c r="R1291" s="92"/>
      <c r="S1291" s="92"/>
      <c r="T1291" s="92"/>
      <c r="U1291" s="92"/>
    </row>
    <row r="1292" spans="1:21" ht="12.75">
      <c r="A1292" s="92"/>
      <c r="B1292" s="233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</row>
    <row r="1293" spans="1:21" ht="12.75">
      <c r="A1293" s="92"/>
      <c r="B1293" s="233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  <c r="O1293" s="92"/>
      <c r="P1293" s="92"/>
      <c r="Q1293" s="92"/>
      <c r="R1293" s="92"/>
      <c r="S1293" s="92"/>
      <c r="T1293" s="92"/>
      <c r="U1293" s="92"/>
    </row>
    <row r="1294" spans="1:21" ht="12.75">
      <c r="A1294" s="92"/>
      <c r="B1294" s="233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  <c r="O1294" s="92"/>
      <c r="P1294" s="92"/>
      <c r="Q1294" s="92"/>
      <c r="R1294" s="92"/>
      <c r="S1294" s="92"/>
      <c r="T1294" s="92"/>
      <c r="U1294" s="92"/>
    </row>
    <row r="1295" spans="1:21" ht="12.75">
      <c r="A1295" s="92"/>
      <c r="B1295" s="233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92"/>
      <c r="R1295" s="92"/>
      <c r="S1295" s="92"/>
      <c r="T1295" s="92"/>
      <c r="U1295" s="92"/>
    </row>
    <row r="1296" spans="1:21" ht="12.75">
      <c r="A1296" s="92"/>
      <c r="B1296" s="233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92"/>
      <c r="R1296" s="92"/>
      <c r="S1296" s="92"/>
      <c r="T1296" s="92"/>
      <c r="U1296" s="92"/>
    </row>
    <row r="1297" spans="1:21" ht="12.75">
      <c r="A1297" s="92"/>
      <c r="B1297" s="233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  <c r="O1297" s="92"/>
      <c r="P1297" s="92"/>
      <c r="Q1297" s="92"/>
      <c r="R1297" s="92"/>
      <c r="S1297" s="92"/>
      <c r="T1297" s="92"/>
      <c r="U1297" s="92"/>
    </row>
    <row r="1298" spans="1:21" ht="12.75">
      <c r="A1298" s="92"/>
      <c r="B1298" s="233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  <c r="O1298" s="92"/>
      <c r="P1298" s="92"/>
      <c r="Q1298" s="92"/>
      <c r="R1298" s="92"/>
      <c r="S1298" s="92"/>
      <c r="T1298" s="92"/>
      <c r="U1298" s="92"/>
    </row>
    <row r="1299" spans="1:21" ht="12.75">
      <c r="A1299" s="92"/>
      <c r="B1299" s="233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  <c r="O1299" s="92"/>
      <c r="P1299" s="92"/>
      <c r="Q1299" s="92"/>
      <c r="R1299" s="92"/>
      <c r="S1299" s="92"/>
      <c r="T1299" s="92"/>
      <c r="U1299" s="92"/>
    </row>
    <row r="1300" spans="1:21" ht="12.75">
      <c r="A1300" s="92"/>
      <c r="B1300" s="233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2"/>
      <c r="T1300" s="92"/>
      <c r="U1300" s="92"/>
    </row>
    <row r="1301" spans="1:21" ht="12.75">
      <c r="A1301" s="92"/>
      <c r="B1301" s="233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  <c r="O1301" s="92"/>
      <c r="P1301" s="92"/>
      <c r="Q1301" s="92"/>
      <c r="R1301" s="92"/>
      <c r="S1301" s="92"/>
      <c r="T1301" s="92"/>
      <c r="U1301" s="92"/>
    </row>
    <row r="1302" spans="1:21" ht="12.75">
      <c r="A1302" s="92"/>
      <c r="B1302" s="233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92"/>
      <c r="R1302" s="92"/>
      <c r="S1302" s="92"/>
      <c r="T1302" s="92"/>
      <c r="U1302" s="92"/>
    </row>
    <row r="1303" spans="1:21" ht="12.75">
      <c r="A1303" s="92"/>
      <c r="B1303" s="233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  <c r="O1303" s="92"/>
      <c r="P1303" s="92"/>
      <c r="Q1303" s="92"/>
      <c r="R1303" s="92"/>
      <c r="S1303" s="92"/>
      <c r="T1303" s="92"/>
      <c r="U1303" s="92"/>
    </row>
    <row r="1304" spans="1:21" ht="12.75">
      <c r="A1304" s="92"/>
      <c r="B1304" s="233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</row>
    <row r="1305" spans="1:21" ht="12.75">
      <c r="A1305" s="92"/>
      <c r="B1305" s="233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  <c r="O1305" s="92"/>
      <c r="P1305" s="92"/>
      <c r="Q1305" s="92"/>
      <c r="R1305" s="92"/>
      <c r="S1305" s="92"/>
      <c r="T1305" s="92"/>
      <c r="U1305" s="92"/>
    </row>
    <row r="1306" spans="1:21" ht="12.75">
      <c r="A1306" s="92"/>
      <c r="B1306" s="233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</row>
    <row r="1307" spans="1:21" ht="12.75">
      <c r="A1307" s="92"/>
      <c r="B1307" s="233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</row>
    <row r="1308" spans="1:21" ht="12.75">
      <c r="A1308" s="92"/>
      <c r="B1308" s="233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  <c r="O1308" s="92"/>
      <c r="P1308" s="92"/>
      <c r="Q1308" s="92"/>
      <c r="R1308" s="92"/>
      <c r="S1308" s="92"/>
      <c r="T1308" s="92"/>
      <c r="U1308" s="92"/>
    </row>
    <row r="1309" spans="1:21" ht="12.75">
      <c r="A1309" s="92"/>
      <c r="B1309" s="233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  <c r="O1309" s="92"/>
      <c r="P1309" s="92"/>
      <c r="Q1309" s="92"/>
      <c r="R1309" s="92"/>
      <c r="S1309" s="92"/>
      <c r="T1309" s="92"/>
      <c r="U1309" s="92"/>
    </row>
    <row r="1310" spans="1:21" ht="12.75">
      <c r="A1310" s="92"/>
      <c r="B1310" s="233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  <c r="O1310" s="92"/>
      <c r="P1310" s="92"/>
      <c r="Q1310" s="92"/>
      <c r="R1310" s="92"/>
      <c r="S1310" s="92"/>
      <c r="T1310" s="92"/>
      <c r="U1310" s="92"/>
    </row>
    <row r="1311" spans="1:21" ht="12.75">
      <c r="A1311" s="92"/>
      <c r="B1311" s="233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</row>
    <row r="1312" spans="1:21" ht="12.75">
      <c r="A1312" s="92"/>
      <c r="B1312" s="233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  <c r="O1312" s="92"/>
      <c r="P1312" s="92"/>
      <c r="Q1312" s="92"/>
      <c r="R1312" s="92"/>
      <c r="S1312" s="92"/>
      <c r="T1312" s="92"/>
      <c r="U1312" s="92"/>
    </row>
    <row r="1313" spans="1:21" ht="12.75">
      <c r="A1313" s="92"/>
      <c r="B1313" s="233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</row>
    <row r="1314" spans="1:21" ht="12.75">
      <c r="A1314" s="92"/>
      <c r="B1314" s="233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</row>
    <row r="1315" spans="1:21" ht="12.75">
      <c r="A1315" s="92"/>
      <c r="B1315" s="233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  <c r="O1315" s="92"/>
      <c r="P1315" s="92"/>
      <c r="Q1315" s="92"/>
      <c r="R1315" s="92"/>
      <c r="S1315" s="92"/>
      <c r="T1315" s="92"/>
      <c r="U1315" s="92"/>
    </row>
    <row r="1316" spans="1:21" ht="12.75">
      <c r="A1316" s="92"/>
      <c r="B1316" s="233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  <c r="O1316" s="92"/>
      <c r="P1316" s="92"/>
      <c r="Q1316" s="92"/>
      <c r="R1316" s="92"/>
      <c r="S1316" s="92"/>
      <c r="T1316" s="92"/>
      <c r="U1316" s="92"/>
    </row>
    <row r="1317" spans="1:21" ht="12.75">
      <c r="A1317" s="92"/>
      <c r="B1317" s="233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  <c r="O1317" s="92"/>
      <c r="P1317" s="92"/>
      <c r="Q1317" s="92"/>
      <c r="R1317" s="92"/>
      <c r="S1317" s="92"/>
      <c r="T1317" s="92"/>
      <c r="U1317" s="92"/>
    </row>
    <row r="1318" spans="1:21" ht="12.75">
      <c r="A1318" s="92"/>
      <c r="B1318" s="233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P1318" s="92"/>
      <c r="Q1318" s="92"/>
      <c r="R1318" s="92"/>
      <c r="S1318" s="92"/>
      <c r="T1318" s="92"/>
      <c r="U1318" s="92"/>
    </row>
    <row r="1319" spans="1:21" ht="12.75">
      <c r="A1319" s="92"/>
      <c r="B1319" s="233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</row>
    <row r="1320" spans="1:21" ht="12.75">
      <c r="A1320" s="92"/>
      <c r="B1320" s="233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</row>
    <row r="1321" spans="1:21" ht="12.75">
      <c r="A1321" s="92"/>
      <c r="B1321" s="233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  <c r="O1321" s="92"/>
      <c r="P1321" s="92"/>
      <c r="Q1321" s="92"/>
      <c r="R1321" s="92"/>
      <c r="S1321" s="92"/>
      <c r="T1321" s="92"/>
      <c r="U1321" s="92"/>
    </row>
    <row r="1322" spans="1:21" ht="12.75">
      <c r="A1322" s="92"/>
      <c r="B1322" s="233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</row>
    <row r="1323" spans="1:21" ht="12.75">
      <c r="A1323" s="92"/>
      <c r="B1323" s="233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</row>
    <row r="1324" spans="1:21" ht="12.75">
      <c r="A1324" s="92"/>
      <c r="B1324" s="233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</row>
    <row r="1325" spans="1:21" ht="12.75">
      <c r="A1325" s="92"/>
      <c r="B1325" s="233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</row>
    <row r="1326" spans="1:21" ht="12.75">
      <c r="A1326" s="92"/>
      <c r="B1326" s="233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</row>
    <row r="1327" spans="1:21" ht="12.75">
      <c r="A1327" s="92"/>
      <c r="B1327" s="233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</row>
    <row r="1328" spans="1:21" ht="12.75">
      <c r="A1328" s="92"/>
      <c r="B1328" s="233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  <c r="O1328" s="92"/>
      <c r="P1328" s="92"/>
      <c r="Q1328" s="92"/>
      <c r="R1328" s="92"/>
      <c r="S1328" s="92"/>
      <c r="T1328" s="92"/>
      <c r="U1328" s="92"/>
    </row>
    <row r="1329" spans="1:21" ht="12.75">
      <c r="A1329" s="92"/>
      <c r="B1329" s="233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  <c r="O1329" s="92"/>
      <c r="P1329" s="92"/>
      <c r="Q1329" s="92"/>
      <c r="R1329" s="92"/>
      <c r="S1329" s="92"/>
      <c r="T1329" s="92"/>
      <c r="U1329" s="92"/>
    </row>
    <row r="1330" spans="1:21" ht="12.75">
      <c r="A1330" s="92"/>
      <c r="B1330" s="233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</row>
    <row r="1331" spans="1:21" ht="12.75">
      <c r="A1331" s="92"/>
      <c r="B1331" s="233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</row>
    <row r="1332" spans="1:21" ht="12.75">
      <c r="A1332" s="92"/>
      <c r="B1332" s="233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</row>
    <row r="1333" spans="1:21" ht="12.75">
      <c r="A1333" s="92"/>
      <c r="B1333" s="233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</row>
    <row r="1334" spans="1:21" ht="12.75">
      <c r="A1334" s="92"/>
      <c r="B1334" s="233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</row>
    <row r="1335" spans="1:21" ht="12.75">
      <c r="A1335" s="92"/>
      <c r="B1335" s="233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  <c r="O1335" s="92"/>
      <c r="P1335" s="92"/>
      <c r="Q1335" s="92"/>
      <c r="R1335" s="92"/>
      <c r="S1335" s="92"/>
      <c r="T1335" s="92"/>
      <c r="U1335" s="92"/>
    </row>
    <row r="1336" spans="1:21" ht="12.75">
      <c r="A1336" s="92"/>
      <c r="B1336" s="233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  <c r="O1336" s="92"/>
      <c r="P1336" s="92"/>
      <c r="Q1336" s="92"/>
      <c r="R1336" s="92"/>
      <c r="S1336" s="92"/>
      <c r="T1336" s="92"/>
      <c r="U1336" s="92"/>
    </row>
    <row r="1337" spans="1:21" ht="12.75">
      <c r="A1337" s="92"/>
      <c r="B1337" s="233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</row>
    <row r="1338" spans="1:21" ht="12.75">
      <c r="A1338" s="92"/>
      <c r="B1338" s="233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</row>
    <row r="1339" spans="1:21" ht="12.75">
      <c r="A1339" s="92"/>
      <c r="B1339" s="233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  <c r="O1339" s="92"/>
      <c r="P1339" s="92"/>
      <c r="Q1339" s="92"/>
      <c r="R1339" s="92"/>
      <c r="S1339" s="92"/>
      <c r="T1339" s="92"/>
      <c r="U1339" s="92"/>
    </row>
    <row r="1340" spans="1:21" ht="12.75">
      <c r="A1340" s="92"/>
      <c r="B1340" s="233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92"/>
      <c r="R1340" s="92"/>
      <c r="S1340" s="92"/>
      <c r="T1340" s="92"/>
      <c r="U1340" s="92"/>
    </row>
    <row r="1341" spans="1:21" ht="12.75">
      <c r="A1341" s="92"/>
      <c r="B1341" s="233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  <c r="O1341" s="92"/>
      <c r="P1341" s="92"/>
      <c r="Q1341" s="92"/>
      <c r="R1341" s="92"/>
      <c r="S1341" s="92"/>
      <c r="T1341" s="92"/>
      <c r="U1341" s="92"/>
    </row>
    <row r="1342" spans="1:21" ht="12.75">
      <c r="A1342" s="92"/>
      <c r="B1342" s="233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  <c r="O1342" s="92"/>
      <c r="P1342" s="92"/>
      <c r="Q1342" s="92"/>
      <c r="R1342" s="92"/>
      <c r="S1342" s="92"/>
      <c r="T1342" s="92"/>
      <c r="U1342" s="92"/>
    </row>
    <row r="1343" spans="1:21" ht="12.75">
      <c r="A1343" s="92"/>
      <c r="B1343" s="233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</row>
    <row r="1344" spans="1:21" ht="12.75">
      <c r="A1344" s="92"/>
      <c r="B1344" s="233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</row>
    <row r="1345" spans="1:21" ht="12.75">
      <c r="A1345" s="92"/>
      <c r="B1345" s="233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</row>
    <row r="1346" spans="1:21" ht="12.75">
      <c r="A1346" s="92"/>
      <c r="B1346" s="233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</row>
    <row r="1347" spans="1:21" ht="12.75">
      <c r="A1347" s="92"/>
      <c r="B1347" s="233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</row>
    <row r="1348" spans="1:21" ht="12.75">
      <c r="A1348" s="92"/>
      <c r="B1348" s="233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92"/>
      <c r="R1348" s="92"/>
      <c r="S1348" s="92"/>
      <c r="T1348" s="92"/>
      <c r="U1348" s="92"/>
    </row>
    <row r="1349" spans="1:21" ht="12.75">
      <c r="A1349" s="92"/>
      <c r="B1349" s="233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  <c r="O1349" s="92"/>
      <c r="P1349" s="92"/>
      <c r="Q1349" s="92"/>
      <c r="R1349" s="92"/>
      <c r="S1349" s="92"/>
      <c r="T1349" s="92"/>
      <c r="U1349" s="92"/>
    </row>
    <row r="1350" spans="1:21" ht="12.75">
      <c r="A1350" s="92"/>
      <c r="B1350" s="233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  <c r="O1350" s="92"/>
      <c r="P1350" s="92"/>
      <c r="Q1350" s="92"/>
      <c r="R1350" s="92"/>
      <c r="S1350" s="92"/>
      <c r="T1350" s="92"/>
      <c r="U1350" s="92"/>
    </row>
    <row r="1351" spans="1:21" ht="12.75">
      <c r="A1351" s="92"/>
      <c r="B1351" s="233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92"/>
      <c r="R1351" s="92"/>
      <c r="S1351" s="92"/>
      <c r="T1351" s="92"/>
      <c r="U1351" s="92"/>
    </row>
    <row r="1352" spans="1:21" ht="12.75">
      <c r="A1352" s="92"/>
      <c r="B1352" s="233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  <c r="O1352" s="92"/>
      <c r="P1352" s="92"/>
      <c r="Q1352" s="92"/>
      <c r="R1352" s="92"/>
      <c r="S1352" s="92"/>
      <c r="T1352" s="92"/>
      <c r="U1352" s="92"/>
    </row>
    <row r="1353" spans="1:21" ht="12.75">
      <c r="A1353" s="92"/>
      <c r="B1353" s="233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  <c r="O1353" s="92"/>
      <c r="P1353" s="92"/>
      <c r="Q1353" s="92"/>
      <c r="R1353" s="92"/>
      <c r="S1353" s="92"/>
      <c r="T1353" s="92"/>
      <c r="U1353" s="92"/>
    </row>
    <row r="1354" spans="1:21" ht="12.75">
      <c r="A1354" s="92"/>
      <c r="B1354" s="233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</row>
    <row r="1355" spans="1:21" ht="12.75">
      <c r="A1355" s="92"/>
      <c r="B1355" s="233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</row>
    <row r="1356" spans="1:21" ht="12.75">
      <c r="A1356" s="92"/>
      <c r="B1356" s="233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  <c r="O1356" s="92"/>
      <c r="P1356" s="92"/>
      <c r="Q1356" s="92"/>
      <c r="R1356" s="92"/>
      <c r="S1356" s="92"/>
      <c r="T1356" s="92"/>
      <c r="U1356" s="92"/>
    </row>
    <row r="1357" spans="1:21" ht="12.75">
      <c r="A1357" s="92"/>
      <c r="B1357" s="233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  <c r="O1357" s="92"/>
      <c r="P1357" s="92"/>
      <c r="Q1357" s="92"/>
      <c r="R1357" s="92"/>
      <c r="S1357" s="92"/>
      <c r="T1357" s="92"/>
      <c r="U1357" s="92"/>
    </row>
    <row r="1358" spans="1:21" ht="12.75">
      <c r="A1358" s="92"/>
      <c r="B1358" s="233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</row>
    <row r="1359" spans="1:21" ht="12.75">
      <c r="A1359" s="92"/>
      <c r="B1359" s="233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  <c r="O1359" s="92"/>
      <c r="P1359" s="92"/>
      <c r="Q1359" s="92"/>
      <c r="R1359" s="92"/>
      <c r="S1359" s="92"/>
      <c r="T1359" s="92"/>
      <c r="U1359" s="92"/>
    </row>
    <row r="1360" spans="1:21" ht="12.75">
      <c r="A1360" s="92"/>
      <c r="B1360" s="233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  <c r="O1360" s="92"/>
      <c r="P1360" s="92"/>
      <c r="Q1360" s="92"/>
      <c r="R1360" s="92"/>
      <c r="S1360" s="92"/>
      <c r="T1360" s="92"/>
      <c r="U1360" s="92"/>
    </row>
    <row r="1361" spans="1:21" ht="12.75">
      <c r="A1361" s="92"/>
      <c r="B1361" s="233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  <c r="O1361" s="92"/>
      <c r="P1361" s="92"/>
      <c r="Q1361" s="92"/>
      <c r="R1361" s="92"/>
      <c r="S1361" s="92"/>
      <c r="T1361" s="92"/>
      <c r="U1361" s="92"/>
    </row>
    <row r="1362" spans="1:21" ht="12.75">
      <c r="A1362" s="92"/>
      <c r="B1362" s="233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  <c r="O1362" s="92"/>
      <c r="P1362" s="92"/>
      <c r="Q1362" s="92"/>
      <c r="R1362" s="92"/>
      <c r="S1362" s="92"/>
      <c r="T1362" s="92"/>
      <c r="U1362" s="92"/>
    </row>
    <row r="1363" spans="1:21" ht="12.75">
      <c r="A1363" s="92"/>
      <c r="B1363" s="233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  <c r="O1363" s="92"/>
      <c r="P1363" s="92"/>
      <c r="Q1363" s="92"/>
      <c r="R1363" s="92"/>
      <c r="S1363" s="92"/>
      <c r="T1363" s="92"/>
      <c r="U1363" s="92"/>
    </row>
    <row r="1364" spans="1:21" ht="12.75">
      <c r="A1364" s="92"/>
      <c r="B1364" s="233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</row>
    <row r="1365" spans="1:21" ht="12.75">
      <c r="A1365" s="92"/>
      <c r="B1365" s="233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  <c r="O1365" s="92"/>
      <c r="P1365" s="92"/>
      <c r="Q1365" s="92"/>
      <c r="R1365" s="92"/>
      <c r="S1365" s="92"/>
      <c r="T1365" s="92"/>
      <c r="U1365" s="92"/>
    </row>
    <row r="1366" spans="1:21" ht="12.75">
      <c r="A1366" s="92"/>
      <c r="B1366" s="233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  <c r="O1366" s="92"/>
      <c r="P1366" s="92"/>
      <c r="Q1366" s="92"/>
      <c r="R1366" s="92"/>
      <c r="S1366" s="92"/>
      <c r="T1366" s="92"/>
      <c r="U1366" s="92"/>
    </row>
    <row r="1367" spans="1:21" ht="12.75">
      <c r="A1367" s="92"/>
      <c r="B1367" s="233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2"/>
      <c r="T1367" s="92"/>
      <c r="U1367" s="92"/>
    </row>
    <row r="1368" spans="1:21" ht="12.75">
      <c r="A1368" s="92"/>
      <c r="B1368" s="233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  <c r="O1368" s="92"/>
      <c r="P1368" s="92"/>
      <c r="Q1368" s="92"/>
      <c r="R1368" s="92"/>
      <c r="S1368" s="92"/>
      <c r="T1368" s="92"/>
      <c r="U1368" s="92"/>
    </row>
    <row r="1369" spans="1:21" ht="12.75">
      <c r="A1369" s="92"/>
      <c r="B1369" s="233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</row>
    <row r="1370" spans="1:21" ht="12.75">
      <c r="A1370" s="92"/>
      <c r="B1370" s="233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</row>
    <row r="1371" spans="1:21" ht="12.75">
      <c r="A1371" s="92"/>
      <c r="B1371" s="233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  <c r="O1371" s="92"/>
      <c r="P1371" s="92"/>
      <c r="Q1371" s="92"/>
      <c r="R1371" s="92"/>
      <c r="S1371" s="92"/>
      <c r="T1371" s="92"/>
      <c r="U1371" s="92"/>
    </row>
    <row r="1372" spans="1:21" ht="12.75">
      <c r="A1372" s="92"/>
      <c r="B1372" s="233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</row>
    <row r="1373" spans="1:21" ht="12.75">
      <c r="A1373" s="92"/>
      <c r="B1373" s="233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  <c r="O1373" s="92"/>
      <c r="P1373" s="92"/>
      <c r="Q1373" s="92"/>
      <c r="R1373" s="92"/>
      <c r="S1373" s="92"/>
      <c r="T1373" s="92"/>
      <c r="U1373" s="92"/>
    </row>
    <row r="1374" spans="1:21" ht="12.75">
      <c r="A1374" s="92"/>
      <c r="B1374" s="233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  <c r="O1374" s="92"/>
      <c r="P1374" s="92"/>
      <c r="Q1374" s="92"/>
      <c r="R1374" s="92"/>
      <c r="S1374" s="92"/>
      <c r="T1374" s="92"/>
      <c r="U1374" s="92"/>
    </row>
    <row r="1375" spans="1:21" ht="12.75">
      <c r="A1375" s="92"/>
      <c r="B1375" s="233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92"/>
      <c r="R1375" s="92"/>
      <c r="S1375" s="92"/>
      <c r="T1375" s="92"/>
      <c r="U1375" s="92"/>
    </row>
    <row r="1376" spans="1:21" ht="12.75">
      <c r="A1376" s="92"/>
      <c r="B1376" s="233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</row>
    <row r="1377" spans="1:21" ht="12.75">
      <c r="A1377" s="92"/>
      <c r="B1377" s="233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  <c r="O1377" s="92"/>
      <c r="P1377" s="92"/>
      <c r="Q1377" s="92"/>
      <c r="R1377" s="92"/>
      <c r="S1377" s="92"/>
      <c r="T1377" s="92"/>
      <c r="U1377" s="92"/>
    </row>
    <row r="1378" spans="1:21" ht="12.75">
      <c r="A1378" s="92"/>
      <c r="B1378" s="233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  <c r="O1378" s="92"/>
      <c r="P1378" s="92"/>
      <c r="Q1378" s="92"/>
      <c r="R1378" s="92"/>
      <c r="S1378" s="92"/>
      <c r="T1378" s="92"/>
      <c r="U1378" s="92"/>
    </row>
    <row r="1379" spans="1:21" ht="12.75">
      <c r="A1379" s="92"/>
      <c r="B1379" s="233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</row>
    <row r="1380" spans="1:21" ht="12.75">
      <c r="A1380" s="92"/>
      <c r="B1380" s="233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  <c r="O1380" s="92"/>
      <c r="P1380" s="92"/>
      <c r="Q1380" s="92"/>
      <c r="R1380" s="92"/>
      <c r="S1380" s="92"/>
      <c r="T1380" s="92"/>
      <c r="U1380" s="92"/>
    </row>
    <row r="1381" spans="1:21" ht="12.75">
      <c r="A1381" s="92"/>
      <c r="B1381" s="233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  <c r="O1381" s="92"/>
      <c r="P1381" s="92"/>
      <c r="Q1381" s="92"/>
      <c r="R1381" s="92"/>
      <c r="S1381" s="92"/>
      <c r="T1381" s="92"/>
      <c r="U1381" s="92"/>
    </row>
    <row r="1382" spans="1:21" ht="12.75">
      <c r="A1382" s="92"/>
      <c r="B1382" s="233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  <c r="O1382" s="92"/>
      <c r="P1382" s="92"/>
      <c r="Q1382" s="92"/>
      <c r="R1382" s="92"/>
      <c r="S1382" s="92"/>
      <c r="T1382" s="92"/>
      <c r="U1382" s="92"/>
    </row>
    <row r="1383" spans="1:21" ht="12.75">
      <c r="A1383" s="92"/>
      <c r="B1383" s="233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  <c r="O1383" s="92"/>
      <c r="P1383" s="92"/>
      <c r="Q1383" s="92"/>
      <c r="R1383" s="92"/>
      <c r="S1383" s="92"/>
      <c r="T1383" s="92"/>
      <c r="U1383" s="92"/>
    </row>
    <row r="1384" spans="1:21" ht="12.75">
      <c r="A1384" s="92"/>
      <c r="B1384" s="233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92"/>
      <c r="P1384" s="92"/>
      <c r="Q1384" s="92"/>
      <c r="R1384" s="92"/>
      <c r="S1384" s="92"/>
      <c r="T1384" s="92"/>
      <c r="U1384" s="92"/>
    </row>
    <row r="1385" spans="1:21" ht="12.75">
      <c r="A1385" s="92"/>
      <c r="B1385" s="233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  <c r="O1385" s="92"/>
      <c r="P1385" s="92"/>
      <c r="Q1385" s="92"/>
      <c r="R1385" s="92"/>
      <c r="S1385" s="92"/>
      <c r="T1385" s="92"/>
      <c r="U1385" s="92"/>
    </row>
    <row r="1386" spans="1:21" ht="12.75">
      <c r="A1386" s="92"/>
      <c r="B1386" s="233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  <c r="O1386" s="92"/>
      <c r="P1386" s="92"/>
      <c r="Q1386" s="92"/>
      <c r="R1386" s="92"/>
      <c r="S1386" s="92"/>
      <c r="T1386" s="92"/>
      <c r="U1386" s="92"/>
    </row>
    <row r="1387" spans="1:21" ht="12.75">
      <c r="A1387" s="92"/>
      <c r="B1387" s="233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</row>
    <row r="1388" spans="1:21" ht="12.75">
      <c r="A1388" s="92"/>
      <c r="B1388" s="233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  <c r="O1388" s="92"/>
      <c r="P1388" s="92"/>
      <c r="Q1388" s="92"/>
      <c r="R1388" s="92"/>
      <c r="S1388" s="92"/>
      <c r="T1388" s="92"/>
      <c r="U1388" s="92"/>
    </row>
    <row r="1389" spans="1:21" ht="12.75">
      <c r="A1389" s="92"/>
      <c r="B1389" s="233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  <c r="O1389" s="92"/>
      <c r="P1389" s="92"/>
      <c r="Q1389" s="92"/>
      <c r="R1389" s="92"/>
      <c r="S1389" s="92"/>
      <c r="T1389" s="92"/>
      <c r="U1389" s="92"/>
    </row>
    <row r="1390" spans="1:21" ht="12.75">
      <c r="A1390" s="92"/>
      <c r="B1390" s="233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  <c r="O1390" s="92"/>
      <c r="P1390" s="92"/>
      <c r="Q1390" s="92"/>
      <c r="R1390" s="92"/>
      <c r="S1390" s="92"/>
      <c r="T1390" s="92"/>
      <c r="U1390" s="92"/>
    </row>
    <row r="1391" spans="1:21" ht="12.75">
      <c r="A1391" s="92"/>
      <c r="B1391" s="233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</row>
    <row r="1392" spans="1:21" ht="12.75">
      <c r="A1392" s="92"/>
      <c r="B1392" s="233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</row>
    <row r="1393" spans="1:21" ht="12.75">
      <c r="A1393" s="92"/>
      <c r="B1393" s="233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  <c r="O1393" s="92"/>
      <c r="P1393" s="92"/>
      <c r="Q1393" s="92"/>
      <c r="R1393" s="92"/>
      <c r="S1393" s="92"/>
      <c r="T1393" s="92"/>
      <c r="U1393" s="92"/>
    </row>
    <row r="1394" spans="1:21" ht="12.75">
      <c r="A1394" s="92"/>
      <c r="B1394" s="233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  <c r="O1394" s="92"/>
      <c r="P1394" s="92"/>
      <c r="Q1394" s="92"/>
      <c r="R1394" s="92"/>
      <c r="S1394" s="92"/>
      <c r="T1394" s="92"/>
      <c r="U1394" s="92"/>
    </row>
    <row r="1395" spans="1:21" ht="12.75">
      <c r="A1395" s="92"/>
      <c r="B1395" s="233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  <c r="O1395" s="92"/>
      <c r="P1395" s="92"/>
      <c r="Q1395" s="92"/>
      <c r="R1395" s="92"/>
      <c r="S1395" s="92"/>
      <c r="T1395" s="92"/>
      <c r="U1395" s="92"/>
    </row>
    <row r="1396" spans="1:21" ht="12.75">
      <c r="A1396" s="92"/>
      <c r="B1396" s="233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  <c r="O1396" s="92"/>
      <c r="P1396" s="92"/>
      <c r="Q1396" s="92"/>
      <c r="R1396" s="92"/>
      <c r="S1396" s="92"/>
      <c r="T1396" s="92"/>
      <c r="U1396" s="92"/>
    </row>
    <row r="1397" spans="1:21" ht="12.75">
      <c r="A1397" s="92"/>
      <c r="B1397" s="233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  <c r="O1397" s="92"/>
      <c r="P1397" s="92"/>
      <c r="Q1397" s="92"/>
      <c r="R1397" s="92"/>
      <c r="S1397" s="92"/>
      <c r="T1397" s="92"/>
      <c r="U1397" s="92"/>
    </row>
    <row r="1398" spans="1:21" ht="12.75">
      <c r="A1398" s="92"/>
      <c r="B1398" s="233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  <c r="O1398" s="92"/>
      <c r="P1398" s="92"/>
      <c r="Q1398" s="92"/>
      <c r="R1398" s="92"/>
      <c r="S1398" s="92"/>
      <c r="T1398" s="92"/>
      <c r="U1398" s="92"/>
    </row>
    <row r="1399" spans="1:21" ht="12.75">
      <c r="A1399" s="92"/>
      <c r="B1399" s="233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92"/>
      <c r="S1399" s="92"/>
      <c r="T1399" s="92"/>
      <c r="U1399" s="92"/>
    </row>
    <row r="1400" spans="1:21" ht="12.75">
      <c r="A1400" s="92"/>
      <c r="B1400" s="233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92"/>
      <c r="S1400" s="92"/>
      <c r="T1400" s="92"/>
      <c r="U1400" s="92"/>
    </row>
    <row r="1401" spans="1:21" ht="12.75">
      <c r="A1401" s="92"/>
      <c r="B1401" s="233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</row>
    <row r="1402" spans="1:21" ht="12.75">
      <c r="A1402" s="92"/>
      <c r="B1402" s="233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92"/>
      <c r="S1402" s="92"/>
      <c r="T1402" s="92"/>
      <c r="U1402" s="92"/>
    </row>
    <row r="1403" spans="1:21" ht="12.75">
      <c r="A1403" s="92"/>
      <c r="B1403" s="233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92"/>
      <c r="S1403" s="92"/>
      <c r="T1403" s="92"/>
      <c r="U1403" s="92"/>
    </row>
    <row r="1404" spans="1:21" ht="12.75">
      <c r="A1404" s="92"/>
      <c r="B1404" s="233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92"/>
      <c r="S1404" s="92"/>
      <c r="T1404" s="92"/>
      <c r="U1404" s="92"/>
    </row>
    <row r="1405" spans="1:21" ht="12.75">
      <c r="A1405" s="92"/>
      <c r="B1405" s="233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92"/>
      <c r="S1405" s="92"/>
      <c r="T1405" s="92"/>
      <c r="U1405" s="92"/>
    </row>
    <row r="1406" spans="1:21" ht="12.75">
      <c r="A1406" s="92"/>
      <c r="B1406" s="233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92"/>
      <c r="S1406" s="92"/>
      <c r="T1406" s="92"/>
      <c r="U1406" s="92"/>
    </row>
    <row r="1407" spans="1:21" ht="12.75">
      <c r="A1407" s="92"/>
      <c r="B1407" s="233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</row>
    <row r="1408" spans="1:21" ht="12.75">
      <c r="A1408" s="92"/>
      <c r="B1408" s="233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</row>
    <row r="1409" spans="1:21" ht="12.75">
      <c r="A1409" s="92"/>
      <c r="B1409" s="233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92"/>
      <c r="S1409" s="92"/>
      <c r="T1409" s="92"/>
      <c r="U1409" s="92"/>
    </row>
    <row r="1410" spans="1:21" ht="12.75">
      <c r="A1410" s="92"/>
      <c r="B1410" s="233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</row>
    <row r="1411" spans="1:21" ht="12.75">
      <c r="A1411" s="92"/>
      <c r="B1411" s="233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</row>
    <row r="1412" spans="1:21" ht="12.75">
      <c r="A1412" s="92"/>
      <c r="B1412" s="233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92"/>
      <c r="S1412" s="92"/>
      <c r="T1412" s="92"/>
      <c r="U1412" s="92"/>
    </row>
    <row r="1413" spans="1:21" ht="12.75">
      <c r="A1413" s="92"/>
      <c r="B1413" s="233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92"/>
      <c r="S1413" s="92"/>
      <c r="T1413" s="92"/>
      <c r="U1413" s="92"/>
    </row>
    <row r="1414" spans="1:21" ht="12.75">
      <c r="A1414" s="92"/>
      <c r="B1414" s="233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92"/>
      <c r="S1414" s="92"/>
      <c r="T1414" s="92"/>
      <c r="U1414" s="92"/>
    </row>
    <row r="1415" spans="1:21" ht="12.75">
      <c r="A1415" s="92"/>
      <c r="B1415" s="233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92"/>
      <c r="S1415" s="92"/>
      <c r="T1415" s="92"/>
      <c r="U1415" s="92"/>
    </row>
    <row r="1416" spans="1:21" ht="12.75">
      <c r="A1416" s="92"/>
      <c r="B1416" s="233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92"/>
      <c r="S1416" s="92"/>
      <c r="T1416" s="92"/>
      <c r="U1416" s="92"/>
    </row>
    <row r="1417" spans="1:21" ht="12.75">
      <c r="A1417" s="92"/>
      <c r="B1417" s="233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</row>
    <row r="1418" spans="1:21" ht="12.75">
      <c r="A1418" s="92"/>
      <c r="B1418" s="233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</row>
    <row r="1419" spans="1:21" ht="12.75">
      <c r="A1419" s="92"/>
      <c r="B1419" s="233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92"/>
      <c r="S1419" s="92"/>
      <c r="T1419" s="92"/>
      <c r="U1419" s="92"/>
    </row>
    <row r="1420" spans="1:21" ht="12.75">
      <c r="A1420" s="92"/>
      <c r="B1420" s="233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92"/>
      <c r="S1420" s="92"/>
      <c r="T1420" s="92"/>
      <c r="U1420" s="92"/>
    </row>
    <row r="1421" spans="1:21" ht="12.75">
      <c r="A1421" s="92"/>
      <c r="B1421" s="233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92"/>
      <c r="S1421" s="92"/>
      <c r="T1421" s="92"/>
      <c r="U1421" s="92"/>
    </row>
    <row r="1422" spans="1:21" ht="12.75">
      <c r="A1422" s="92"/>
      <c r="B1422" s="233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</row>
    <row r="1423" spans="1:21" ht="12.75">
      <c r="A1423" s="92"/>
      <c r="B1423" s="233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92"/>
      <c r="S1423" s="92"/>
      <c r="T1423" s="92"/>
      <c r="U1423" s="92"/>
    </row>
    <row r="1424" spans="1:21" ht="12.75">
      <c r="A1424" s="92"/>
      <c r="B1424" s="233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92"/>
      <c r="S1424" s="92"/>
      <c r="T1424" s="92"/>
      <c r="U1424" s="92"/>
    </row>
    <row r="1425" spans="1:21" ht="12.75">
      <c r="A1425" s="92"/>
      <c r="B1425" s="233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92"/>
      <c r="S1425" s="92"/>
      <c r="T1425" s="92"/>
      <c r="U1425" s="92"/>
    </row>
    <row r="1426" spans="1:21" ht="12.75">
      <c r="A1426" s="92"/>
      <c r="B1426" s="233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</row>
    <row r="1427" spans="1:21" ht="12.75">
      <c r="A1427" s="92"/>
      <c r="B1427" s="233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92"/>
      <c r="S1427" s="92"/>
      <c r="T1427" s="92"/>
      <c r="U1427" s="92"/>
    </row>
    <row r="1428" spans="1:21" ht="12.75">
      <c r="A1428" s="92"/>
      <c r="B1428" s="233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92"/>
      <c r="S1428" s="92"/>
      <c r="T1428" s="92"/>
      <c r="U1428" s="92"/>
    </row>
    <row r="1429" spans="1:21" ht="12.75">
      <c r="A1429" s="92"/>
      <c r="B1429" s="233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92"/>
      <c r="S1429" s="92"/>
      <c r="T1429" s="92"/>
      <c r="U1429" s="92"/>
    </row>
    <row r="1430" spans="1:21" ht="12.75">
      <c r="A1430" s="92"/>
      <c r="B1430" s="233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92"/>
      <c r="S1430" s="92"/>
      <c r="T1430" s="92"/>
      <c r="U1430" s="92"/>
    </row>
    <row r="1431" spans="1:21" ht="12.75">
      <c r="A1431" s="92"/>
      <c r="B1431" s="233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92"/>
      <c r="S1431" s="92"/>
      <c r="T1431" s="92"/>
      <c r="U1431" s="92"/>
    </row>
    <row r="1432" spans="1:21" ht="12.75">
      <c r="A1432" s="92"/>
      <c r="B1432" s="233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92"/>
      <c r="S1432" s="92"/>
      <c r="T1432" s="92"/>
      <c r="U1432" s="92"/>
    </row>
    <row r="1433" spans="1:21" ht="12.75">
      <c r="A1433" s="92"/>
      <c r="B1433" s="233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</row>
    <row r="1434" spans="1:21" ht="12.75">
      <c r="A1434" s="92"/>
      <c r="B1434" s="233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92"/>
      <c r="S1434" s="92"/>
      <c r="T1434" s="92"/>
      <c r="U1434" s="92"/>
    </row>
    <row r="1435" spans="1:21" ht="12.75">
      <c r="A1435" s="92"/>
      <c r="B1435" s="233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92"/>
      <c r="S1435" s="92"/>
      <c r="T1435" s="92"/>
      <c r="U1435" s="92"/>
    </row>
    <row r="1436" spans="1:21" ht="12.75">
      <c r="A1436" s="92"/>
      <c r="B1436" s="233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92"/>
      <c r="S1436" s="92"/>
      <c r="T1436" s="92"/>
      <c r="U1436" s="92"/>
    </row>
    <row r="1437" spans="1:21" ht="12.75">
      <c r="A1437" s="92"/>
      <c r="B1437" s="233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92"/>
      <c r="S1437" s="92"/>
      <c r="T1437" s="92"/>
      <c r="U1437" s="92"/>
    </row>
    <row r="1438" spans="1:21" ht="12.75">
      <c r="A1438" s="92"/>
      <c r="B1438" s="233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92"/>
      <c r="S1438" s="92"/>
      <c r="T1438" s="92"/>
      <c r="U1438" s="92"/>
    </row>
    <row r="1439" spans="1:21" ht="12.75">
      <c r="A1439" s="92"/>
      <c r="B1439" s="233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</row>
    <row r="1440" spans="1:21" ht="12.75">
      <c r="A1440" s="92"/>
      <c r="B1440" s="233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92"/>
      <c r="S1440" s="92"/>
      <c r="T1440" s="92"/>
      <c r="U1440" s="92"/>
    </row>
    <row r="1441" spans="1:21" ht="12.75">
      <c r="A1441" s="92"/>
      <c r="B1441" s="233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92"/>
      <c r="S1441" s="92"/>
      <c r="T1441" s="92"/>
      <c r="U1441" s="92"/>
    </row>
    <row r="1442" spans="1:21" ht="12.75">
      <c r="A1442" s="92"/>
      <c r="B1442" s="233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92"/>
      <c r="S1442" s="92"/>
      <c r="T1442" s="92"/>
      <c r="U1442" s="92"/>
    </row>
    <row r="1443" spans="1:21" ht="12.75">
      <c r="A1443" s="92"/>
      <c r="B1443" s="233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</row>
    <row r="1444" spans="1:21" ht="12.75">
      <c r="A1444" s="92"/>
      <c r="B1444" s="233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92"/>
      <c r="S1444" s="92"/>
      <c r="T1444" s="92"/>
      <c r="U1444" s="92"/>
    </row>
    <row r="1445" spans="1:21" ht="12.75">
      <c r="A1445" s="92"/>
      <c r="B1445" s="233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92"/>
      <c r="S1445" s="92"/>
      <c r="T1445" s="92"/>
      <c r="U1445" s="92"/>
    </row>
    <row r="1446" spans="1:21" ht="12.75">
      <c r="A1446" s="92"/>
      <c r="B1446" s="233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92"/>
      <c r="S1446" s="92"/>
      <c r="T1446" s="92"/>
      <c r="U1446" s="92"/>
    </row>
    <row r="1447" spans="1:21" ht="12.75">
      <c r="A1447" s="92"/>
      <c r="B1447" s="233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92"/>
      <c r="S1447" s="92"/>
      <c r="T1447" s="92"/>
      <c r="U1447" s="92"/>
    </row>
    <row r="1448" spans="1:21" ht="12.75">
      <c r="A1448" s="92"/>
      <c r="B1448" s="233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</row>
    <row r="1449" spans="1:21" ht="12.75">
      <c r="A1449" s="92"/>
      <c r="B1449" s="233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92"/>
      <c r="S1449" s="92"/>
      <c r="T1449" s="92"/>
      <c r="U1449" s="92"/>
    </row>
    <row r="1450" spans="1:21" ht="12.75">
      <c r="A1450" s="92"/>
      <c r="B1450" s="233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92"/>
      <c r="S1450" s="92"/>
      <c r="T1450" s="92"/>
      <c r="U1450" s="92"/>
    </row>
    <row r="1451" spans="1:21" ht="12.75">
      <c r="A1451" s="92"/>
      <c r="B1451" s="233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92"/>
      <c r="S1451" s="92"/>
      <c r="T1451" s="92"/>
      <c r="U1451" s="92"/>
    </row>
    <row r="1452" spans="1:21" ht="12.75">
      <c r="A1452" s="92"/>
      <c r="B1452" s="233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92"/>
      <c r="S1452" s="92"/>
      <c r="T1452" s="92"/>
      <c r="U1452" s="92"/>
    </row>
    <row r="1453" spans="1:21" ht="12.75">
      <c r="A1453" s="92"/>
      <c r="B1453" s="233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92"/>
      <c r="S1453" s="92"/>
      <c r="T1453" s="92"/>
      <c r="U1453" s="92"/>
    </row>
    <row r="1454" spans="1:21" ht="12.75">
      <c r="A1454" s="92"/>
      <c r="B1454" s="233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92"/>
      <c r="S1454" s="92"/>
      <c r="T1454" s="92"/>
      <c r="U1454" s="92"/>
    </row>
    <row r="1455" spans="1:21" ht="12.75">
      <c r="A1455" s="92"/>
      <c r="B1455" s="233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92"/>
      <c r="S1455" s="92"/>
      <c r="T1455" s="92"/>
      <c r="U1455" s="92"/>
    </row>
    <row r="1456" spans="1:21" ht="12.75">
      <c r="A1456" s="92"/>
      <c r="B1456" s="233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92"/>
      <c r="S1456" s="92"/>
      <c r="T1456" s="92"/>
      <c r="U1456" s="92"/>
    </row>
    <row r="1457" spans="1:21" ht="12.75">
      <c r="A1457" s="92"/>
      <c r="B1457" s="233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92"/>
      <c r="S1457" s="92"/>
      <c r="T1457" s="92"/>
      <c r="U1457" s="92"/>
    </row>
    <row r="1458" spans="1:21" ht="12.75">
      <c r="A1458" s="92"/>
      <c r="B1458" s="233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92"/>
      <c r="S1458" s="92"/>
      <c r="T1458" s="92"/>
      <c r="U1458" s="92"/>
    </row>
    <row r="1459" spans="1:21" ht="12.75">
      <c r="A1459" s="92"/>
      <c r="B1459" s="233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92"/>
      <c r="S1459" s="92"/>
      <c r="T1459" s="92"/>
      <c r="U1459" s="92"/>
    </row>
    <row r="1460" spans="1:21" ht="12.75">
      <c r="A1460" s="92"/>
      <c r="B1460" s="233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</row>
    <row r="1461" spans="1:21" ht="12.75">
      <c r="A1461" s="92"/>
      <c r="B1461" s="233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92"/>
      <c r="S1461" s="92"/>
      <c r="T1461" s="92"/>
      <c r="U1461" s="92"/>
    </row>
    <row r="1462" spans="1:21" ht="12.75">
      <c r="A1462" s="92"/>
      <c r="B1462" s="233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92"/>
      <c r="S1462" s="92"/>
      <c r="T1462" s="92"/>
      <c r="U1462" s="92"/>
    </row>
    <row r="1463" spans="1:21" ht="12.75">
      <c r="A1463" s="92"/>
      <c r="B1463" s="233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92"/>
      <c r="S1463" s="92"/>
      <c r="T1463" s="92"/>
      <c r="U1463" s="92"/>
    </row>
    <row r="1464" spans="1:21" ht="12.75">
      <c r="A1464" s="92"/>
      <c r="B1464" s="233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</row>
    <row r="1465" spans="1:21" ht="12.75">
      <c r="A1465" s="92"/>
      <c r="B1465" s="233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92"/>
      <c r="S1465" s="92"/>
      <c r="T1465" s="92"/>
      <c r="U1465" s="92"/>
    </row>
    <row r="1466" spans="1:21" ht="12.75">
      <c r="A1466" s="92"/>
      <c r="B1466" s="233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92"/>
      <c r="S1466" s="92"/>
      <c r="T1466" s="92"/>
      <c r="U1466" s="92"/>
    </row>
    <row r="1467" spans="1:21" ht="12.75">
      <c r="A1467" s="92"/>
      <c r="B1467" s="233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92"/>
      <c r="S1467" s="92"/>
      <c r="T1467" s="92"/>
      <c r="U1467" s="92"/>
    </row>
    <row r="1468" spans="1:21" ht="12.75">
      <c r="A1468" s="92"/>
      <c r="B1468" s="233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  <c r="O1468" s="92"/>
      <c r="P1468" s="92"/>
      <c r="Q1468" s="92"/>
      <c r="R1468" s="92"/>
      <c r="S1468" s="92"/>
      <c r="T1468" s="92"/>
      <c r="U1468" s="92"/>
    </row>
    <row r="1469" spans="1:21" ht="12.75">
      <c r="A1469" s="92"/>
      <c r="B1469" s="233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2"/>
      <c r="T1469" s="92"/>
      <c r="U1469" s="92"/>
    </row>
    <row r="1470" spans="1:21" ht="12.75">
      <c r="A1470" s="92"/>
      <c r="B1470" s="233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</row>
    <row r="1471" spans="1:21" ht="12.75">
      <c r="A1471" s="92"/>
      <c r="B1471" s="233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92"/>
      <c r="R1471" s="92"/>
      <c r="S1471" s="92"/>
      <c r="T1471" s="92"/>
      <c r="U1471" s="92"/>
    </row>
    <row r="1472" spans="1:21" ht="12.75">
      <c r="A1472" s="92"/>
      <c r="B1472" s="233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  <c r="O1472" s="92"/>
      <c r="P1472" s="92"/>
      <c r="Q1472" s="92"/>
      <c r="R1472" s="92"/>
      <c r="S1472" s="92"/>
      <c r="T1472" s="92"/>
      <c r="U1472" s="92"/>
    </row>
    <row r="1473" spans="1:21" ht="12.75">
      <c r="A1473" s="92"/>
      <c r="B1473" s="233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92"/>
      <c r="R1473" s="92"/>
      <c r="S1473" s="92"/>
      <c r="T1473" s="92"/>
      <c r="U1473" s="92"/>
    </row>
    <row r="1474" spans="1:21" ht="12.75">
      <c r="A1474" s="92"/>
      <c r="B1474" s="233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  <c r="O1474" s="92"/>
      <c r="P1474" s="92"/>
      <c r="Q1474" s="92"/>
      <c r="R1474" s="92"/>
      <c r="S1474" s="92"/>
      <c r="T1474" s="92"/>
      <c r="U1474" s="92"/>
    </row>
    <row r="1475" spans="1:21" ht="12.75">
      <c r="A1475" s="92"/>
      <c r="B1475" s="233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  <c r="O1475" s="92"/>
      <c r="P1475" s="92"/>
      <c r="Q1475" s="92"/>
      <c r="R1475" s="92"/>
      <c r="S1475" s="92"/>
      <c r="T1475" s="92"/>
      <c r="U1475" s="92"/>
    </row>
    <row r="1476" spans="1:21" ht="12.75">
      <c r="A1476" s="92"/>
      <c r="B1476" s="233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  <c r="O1476" s="92"/>
      <c r="P1476" s="92"/>
      <c r="Q1476" s="92"/>
      <c r="R1476" s="92"/>
      <c r="S1476" s="92"/>
      <c r="T1476" s="92"/>
      <c r="U1476" s="92"/>
    </row>
    <row r="1477" spans="1:21" ht="12.75">
      <c r="A1477" s="92"/>
      <c r="B1477" s="233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  <c r="O1477" s="92"/>
      <c r="P1477" s="92"/>
      <c r="Q1477" s="92"/>
      <c r="R1477" s="92"/>
      <c r="S1477" s="92"/>
      <c r="T1477" s="92"/>
      <c r="U1477" s="92"/>
    </row>
    <row r="1478" spans="1:21" ht="12.75">
      <c r="A1478" s="92"/>
      <c r="B1478" s="233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  <c r="O1478" s="92"/>
      <c r="P1478" s="92"/>
      <c r="Q1478" s="92"/>
      <c r="R1478" s="92"/>
      <c r="S1478" s="92"/>
      <c r="T1478" s="92"/>
      <c r="U1478" s="92"/>
    </row>
    <row r="1479" spans="1:21" ht="12.75">
      <c r="A1479" s="92"/>
      <c r="B1479" s="233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  <c r="O1479" s="92"/>
      <c r="P1479" s="92"/>
      <c r="Q1479" s="92"/>
      <c r="R1479" s="92"/>
      <c r="S1479" s="92"/>
      <c r="T1479" s="92"/>
      <c r="U1479" s="92"/>
    </row>
    <row r="1480" spans="1:21" ht="12.75">
      <c r="A1480" s="92"/>
      <c r="B1480" s="233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92"/>
      <c r="R1480" s="92"/>
      <c r="S1480" s="92"/>
      <c r="T1480" s="92"/>
      <c r="U1480" s="92"/>
    </row>
    <row r="1481" spans="1:21" ht="12.75">
      <c r="A1481" s="92"/>
      <c r="B1481" s="233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</row>
    <row r="1482" spans="1:21" ht="12.75">
      <c r="A1482" s="92"/>
      <c r="B1482" s="233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  <c r="O1482" s="92"/>
      <c r="P1482" s="92"/>
      <c r="Q1482" s="92"/>
      <c r="R1482" s="92"/>
      <c r="S1482" s="92"/>
      <c r="T1482" s="92"/>
      <c r="U1482" s="92"/>
    </row>
    <row r="1483" spans="1:21" ht="12.75">
      <c r="A1483" s="92"/>
      <c r="B1483" s="233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92"/>
      <c r="R1483" s="92"/>
      <c r="S1483" s="92"/>
      <c r="T1483" s="92"/>
      <c r="U1483" s="92"/>
    </row>
    <row r="1484" spans="1:21" ht="12.75">
      <c r="A1484" s="92"/>
      <c r="B1484" s="233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  <c r="O1484" s="92"/>
      <c r="P1484" s="92"/>
      <c r="Q1484" s="92"/>
      <c r="R1484" s="92"/>
      <c r="S1484" s="92"/>
      <c r="T1484" s="92"/>
      <c r="U1484" s="92"/>
    </row>
    <row r="1485" spans="1:21" ht="12.75">
      <c r="A1485" s="92"/>
      <c r="B1485" s="233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  <c r="O1485" s="92"/>
      <c r="P1485" s="92"/>
      <c r="Q1485" s="92"/>
      <c r="R1485" s="92"/>
      <c r="S1485" s="92"/>
      <c r="T1485" s="92"/>
      <c r="U1485" s="92"/>
    </row>
    <row r="1486" spans="1:21" ht="12.75">
      <c r="A1486" s="92"/>
      <c r="B1486" s="233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  <c r="O1486" s="92"/>
      <c r="P1486" s="92"/>
      <c r="Q1486" s="92"/>
      <c r="R1486" s="92"/>
      <c r="S1486" s="92"/>
      <c r="T1486" s="92"/>
      <c r="U1486" s="92"/>
    </row>
    <row r="1487" spans="1:21" ht="12.75">
      <c r="A1487" s="92"/>
      <c r="B1487" s="233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</row>
    <row r="1488" spans="1:21" ht="12.75">
      <c r="A1488" s="92"/>
      <c r="B1488" s="233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</row>
    <row r="1489" spans="1:21" ht="12.75">
      <c r="A1489" s="92"/>
      <c r="B1489" s="233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</row>
    <row r="1490" spans="1:21" ht="12.75">
      <c r="A1490" s="92"/>
      <c r="B1490" s="233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</row>
    <row r="1491" spans="1:21" ht="12.75">
      <c r="A1491" s="92"/>
      <c r="B1491" s="233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</row>
    <row r="1492" spans="1:21" ht="12.75">
      <c r="A1492" s="92"/>
      <c r="B1492" s="233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</row>
    <row r="1493" spans="1:21" ht="12.75">
      <c r="A1493" s="92"/>
      <c r="B1493" s="233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</row>
    <row r="1494" spans="1:21" ht="12.75">
      <c r="A1494" s="92"/>
      <c r="B1494" s="233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</row>
    <row r="1495" spans="1:21" ht="12.75">
      <c r="A1495" s="92"/>
      <c r="B1495" s="233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</row>
    <row r="1496" spans="1:21" ht="12.75">
      <c r="A1496" s="92"/>
      <c r="B1496" s="233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</row>
    <row r="1497" spans="1:21" ht="12.75">
      <c r="A1497" s="92"/>
      <c r="B1497" s="233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</row>
    <row r="1498" spans="1:21" ht="12.75">
      <c r="A1498" s="92"/>
      <c r="B1498" s="233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  <c r="O1498" s="92"/>
      <c r="P1498" s="92"/>
      <c r="Q1498" s="92"/>
      <c r="R1498" s="92"/>
      <c r="S1498" s="92"/>
      <c r="T1498" s="92"/>
      <c r="U1498" s="92"/>
    </row>
    <row r="1499" spans="1:21" ht="12.75">
      <c r="A1499" s="92"/>
      <c r="B1499" s="233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  <c r="O1499" s="92"/>
      <c r="P1499" s="92"/>
      <c r="Q1499" s="92"/>
      <c r="R1499" s="92"/>
      <c r="S1499" s="92"/>
      <c r="T1499" s="92"/>
      <c r="U1499" s="92"/>
    </row>
    <row r="1500" spans="1:21" ht="12.75">
      <c r="A1500" s="92"/>
      <c r="B1500" s="233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  <c r="O1500" s="92"/>
      <c r="P1500" s="92"/>
      <c r="Q1500" s="92"/>
      <c r="R1500" s="92"/>
      <c r="S1500" s="92"/>
      <c r="T1500" s="92"/>
      <c r="U1500" s="92"/>
    </row>
    <row r="1501" spans="1:21" ht="12.75">
      <c r="A1501" s="92"/>
      <c r="B1501" s="233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</row>
    <row r="1502" spans="1:21" ht="12.75">
      <c r="A1502" s="92"/>
      <c r="B1502" s="233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</row>
    <row r="1503" spans="1:21" ht="12.75">
      <c r="A1503" s="92"/>
      <c r="B1503" s="233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  <c r="O1503" s="92"/>
      <c r="P1503" s="92"/>
      <c r="Q1503" s="92"/>
      <c r="R1503" s="92"/>
      <c r="S1503" s="92"/>
      <c r="T1503" s="92"/>
      <c r="U1503" s="92"/>
    </row>
    <row r="1504" spans="1:21" ht="12.75">
      <c r="A1504" s="92"/>
      <c r="B1504" s="233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  <c r="O1504" s="92"/>
      <c r="P1504" s="92"/>
      <c r="Q1504" s="92"/>
      <c r="R1504" s="92"/>
      <c r="S1504" s="92"/>
      <c r="T1504" s="92"/>
      <c r="U1504" s="92"/>
    </row>
    <row r="1505" spans="1:21" ht="12.75">
      <c r="A1505" s="92"/>
      <c r="B1505" s="233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  <c r="O1505" s="92"/>
      <c r="P1505" s="92"/>
      <c r="Q1505" s="92"/>
      <c r="R1505" s="92"/>
      <c r="S1505" s="92"/>
      <c r="T1505" s="92"/>
      <c r="U1505" s="92"/>
    </row>
    <row r="1506" spans="1:21" ht="12.75">
      <c r="A1506" s="92"/>
      <c r="B1506" s="233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  <c r="O1506" s="92"/>
      <c r="P1506" s="92"/>
      <c r="Q1506" s="92"/>
      <c r="R1506" s="92"/>
      <c r="S1506" s="92"/>
      <c r="T1506" s="92"/>
      <c r="U1506" s="92"/>
    </row>
    <row r="1507" spans="1:21" ht="12.75">
      <c r="A1507" s="92"/>
      <c r="B1507" s="233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  <c r="O1507" s="92"/>
      <c r="P1507" s="92"/>
      <c r="Q1507" s="92"/>
      <c r="R1507" s="92"/>
      <c r="S1507" s="92"/>
      <c r="T1507" s="92"/>
      <c r="U1507" s="92"/>
    </row>
    <row r="1508" spans="1:21" ht="12.75">
      <c r="A1508" s="92"/>
      <c r="B1508" s="233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  <c r="O1508" s="92"/>
      <c r="P1508" s="92"/>
      <c r="Q1508" s="92"/>
      <c r="R1508" s="92"/>
      <c r="S1508" s="92"/>
      <c r="T1508" s="92"/>
      <c r="U1508" s="92"/>
    </row>
    <row r="1509" spans="1:21" ht="12.75">
      <c r="A1509" s="92"/>
      <c r="B1509" s="233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  <c r="O1509" s="92"/>
      <c r="P1509" s="92"/>
      <c r="Q1509" s="92"/>
      <c r="R1509" s="92"/>
      <c r="S1509" s="92"/>
      <c r="T1509" s="92"/>
      <c r="U1509" s="92"/>
    </row>
    <row r="1510" spans="1:21" ht="12.75">
      <c r="A1510" s="92"/>
      <c r="B1510" s="233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</row>
    <row r="1511" spans="1:21" ht="12.75">
      <c r="A1511" s="92"/>
      <c r="B1511" s="233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  <c r="T1511" s="92"/>
      <c r="U1511" s="92"/>
    </row>
    <row r="1512" spans="1:21" ht="12.75">
      <c r="A1512" s="92"/>
      <c r="B1512" s="233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92"/>
      <c r="Q1512" s="92"/>
      <c r="R1512" s="92"/>
      <c r="S1512" s="92"/>
      <c r="T1512" s="92"/>
      <c r="U1512" s="92"/>
    </row>
    <row r="1513" spans="1:21" ht="12.75">
      <c r="A1513" s="92"/>
      <c r="B1513" s="233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  <c r="O1513" s="92"/>
      <c r="P1513" s="92"/>
      <c r="Q1513" s="92"/>
      <c r="R1513" s="92"/>
      <c r="S1513" s="92"/>
      <c r="T1513" s="92"/>
      <c r="U1513" s="92"/>
    </row>
    <row r="1514" spans="1:21" ht="12.75">
      <c r="A1514" s="92"/>
      <c r="B1514" s="233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92"/>
      <c r="Q1514" s="92"/>
      <c r="R1514" s="92"/>
      <c r="S1514" s="92"/>
      <c r="T1514" s="92"/>
      <c r="U1514" s="92"/>
    </row>
    <row r="1515" spans="1:21" ht="12.75">
      <c r="A1515" s="92"/>
      <c r="B1515" s="233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92"/>
      <c r="S1515" s="92"/>
      <c r="T1515" s="92"/>
      <c r="U1515" s="92"/>
    </row>
    <row r="1516" spans="1:21" ht="12.75">
      <c r="A1516" s="92"/>
      <c r="B1516" s="233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92"/>
      <c r="S1516" s="92"/>
      <c r="T1516" s="92"/>
      <c r="U1516" s="92"/>
    </row>
    <row r="1517" spans="1:21" ht="12.75">
      <c r="A1517" s="92"/>
      <c r="B1517" s="233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  <c r="O1517" s="92"/>
      <c r="P1517" s="92"/>
      <c r="Q1517" s="92"/>
      <c r="R1517" s="92"/>
      <c r="S1517" s="92"/>
      <c r="T1517" s="92"/>
      <c r="U1517" s="92"/>
    </row>
    <row r="1518" spans="1:21" ht="12.75">
      <c r="A1518" s="92"/>
      <c r="B1518" s="233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  <c r="O1518" s="92"/>
      <c r="P1518" s="92"/>
      <c r="Q1518" s="92"/>
      <c r="R1518" s="92"/>
      <c r="S1518" s="92"/>
      <c r="T1518" s="92"/>
      <c r="U1518" s="92"/>
    </row>
    <row r="1519" spans="1:21" ht="12.75">
      <c r="A1519" s="92"/>
      <c r="B1519" s="233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92"/>
      <c r="R1519" s="92"/>
      <c r="S1519" s="92"/>
      <c r="T1519" s="92"/>
      <c r="U1519" s="92"/>
    </row>
    <row r="1520" spans="1:21" ht="12.75">
      <c r="A1520" s="92"/>
      <c r="B1520" s="233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  <c r="O1520" s="92"/>
      <c r="P1520" s="92"/>
      <c r="Q1520" s="92"/>
      <c r="R1520" s="92"/>
      <c r="S1520" s="92"/>
      <c r="T1520" s="92"/>
      <c r="U1520" s="92"/>
    </row>
    <row r="1521" spans="1:21" ht="12.75">
      <c r="A1521" s="92"/>
      <c r="B1521" s="233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  <c r="O1521" s="92"/>
      <c r="P1521" s="92"/>
      <c r="Q1521" s="92"/>
      <c r="R1521" s="92"/>
      <c r="S1521" s="92"/>
      <c r="T1521" s="92"/>
      <c r="U1521" s="92"/>
    </row>
    <row r="1522" spans="1:21" ht="12.75">
      <c r="A1522" s="92"/>
      <c r="B1522" s="233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  <c r="O1522" s="92"/>
      <c r="P1522" s="92"/>
      <c r="Q1522" s="92"/>
      <c r="R1522" s="92"/>
      <c r="S1522" s="92"/>
      <c r="T1522" s="92"/>
      <c r="U1522" s="92"/>
    </row>
    <row r="1523" spans="1:21" ht="12.75">
      <c r="A1523" s="92"/>
      <c r="B1523" s="233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92"/>
      <c r="S1523" s="92"/>
      <c r="T1523" s="92"/>
      <c r="U1523" s="92"/>
    </row>
    <row r="1524" spans="1:21" ht="12.75">
      <c r="A1524" s="92"/>
      <c r="B1524" s="233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92"/>
      <c r="S1524" s="92"/>
      <c r="T1524" s="92"/>
      <c r="U1524" s="92"/>
    </row>
    <row r="1525" spans="1:21" ht="12.75">
      <c r="A1525" s="92"/>
      <c r="B1525" s="233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92"/>
      <c r="S1525" s="92"/>
      <c r="T1525" s="92"/>
      <c r="U1525" s="92"/>
    </row>
    <row r="1526" spans="1:21" ht="12.75">
      <c r="A1526" s="92"/>
      <c r="B1526" s="233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  <c r="O1526" s="92"/>
      <c r="P1526" s="92"/>
      <c r="Q1526" s="92"/>
      <c r="R1526" s="92"/>
      <c r="S1526" s="92"/>
      <c r="T1526" s="92"/>
      <c r="U1526" s="92"/>
    </row>
    <row r="1527" spans="1:21" ht="12.75">
      <c r="A1527" s="92"/>
      <c r="B1527" s="233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</row>
    <row r="1528" spans="1:21" ht="12.75">
      <c r="A1528" s="92"/>
      <c r="B1528" s="233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  <c r="O1528" s="92"/>
      <c r="P1528" s="92"/>
      <c r="Q1528" s="92"/>
      <c r="R1528" s="92"/>
      <c r="S1528" s="92"/>
      <c r="T1528" s="92"/>
      <c r="U1528" s="92"/>
    </row>
    <row r="1529" spans="1:21" ht="12.75">
      <c r="A1529" s="92"/>
      <c r="B1529" s="233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</row>
    <row r="1530" spans="1:21" ht="12.75">
      <c r="A1530" s="92"/>
      <c r="B1530" s="233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  <c r="O1530" s="92"/>
      <c r="P1530" s="92"/>
      <c r="Q1530" s="92"/>
      <c r="R1530" s="92"/>
      <c r="S1530" s="92"/>
      <c r="T1530" s="92"/>
      <c r="U1530" s="92"/>
    </row>
    <row r="1531" spans="1:21" ht="12.75">
      <c r="A1531" s="92"/>
      <c r="B1531" s="233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  <c r="O1531" s="92"/>
      <c r="P1531" s="92"/>
      <c r="Q1531" s="92"/>
      <c r="R1531" s="92"/>
      <c r="S1531" s="92"/>
      <c r="T1531" s="92"/>
      <c r="U1531" s="92"/>
    </row>
    <row r="1532" spans="1:21" ht="12.75">
      <c r="A1532" s="92"/>
      <c r="B1532" s="233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  <c r="O1532" s="92"/>
      <c r="P1532" s="92"/>
      <c r="Q1532" s="92"/>
      <c r="R1532" s="92"/>
      <c r="S1532" s="92"/>
      <c r="T1532" s="92"/>
      <c r="U1532" s="92"/>
    </row>
    <row r="1533" spans="1:21" ht="12.75">
      <c r="A1533" s="92"/>
      <c r="B1533" s="233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</row>
    <row r="1534" spans="1:21" ht="12.75">
      <c r="A1534" s="92"/>
      <c r="B1534" s="233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92"/>
      <c r="S1534" s="92"/>
      <c r="T1534" s="92"/>
      <c r="U1534" s="92"/>
    </row>
    <row r="1535" spans="1:21" ht="12.75">
      <c r="A1535" s="92"/>
      <c r="B1535" s="233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2"/>
      <c r="T1535" s="92"/>
      <c r="U1535" s="92"/>
    </row>
    <row r="1536" spans="1:21" ht="12.75">
      <c r="A1536" s="92"/>
      <c r="B1536" s="233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  <c r="O1536" s="92"/>
      <c r="P1536" s="92"/>
      <c r="Q1536" s="92"/>
      <c r="R1536" s="92"/>
      <c r="S1536" s="92"/>
      <c r="T1536" s="92"/>
      <c r="U1536" s="92"/>
    </row>
    <row r="1537" spans="1:21" ht="12.75">
      <c r="A1537" s="92"/>
      <c r="B1537" s="233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  <c r="O1537" s="92"/>
      <c r="P1537" s="92"/>
      <c r="Q1537" s="92"/>
      <c r="R1537" s="92"/>
      <c r="S1537" s="92"/>
      <c r="T1537" s="92"/>
      <c r="U1537" s="92"/>
    </row>
    <row r="1538" spans="1:21" ht="12.75">
      <c r="A1538" s="92"/>
      <c r="B1538" s="233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92"/>
      <c r="R1538" s="92"/>
      <c r="S1538" s="92"/>
      <c r="T1538" s="92"/>
      <c r="U1538" s="92"/>
    </row>
    <row r="1539" spans="1:21" ht="12.75">
      <c r="A1539" s="92"/>
      <c r="B1539" s="233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  <c r="O1539" s="92"/>
      <c r="P1539" s="92"/>
      <c r="Q1539" s="92"/>
      <c r="R1539" s="92"/>
      <c r="S1539" s="92"/>
      <c r="T1539" s="92"/>
      <c r="U1539" s="92"/>
    </row>
    <row r="1540" spans="1:21" ht="12.75">
      <c r="A1540" s="92"/>
      <c r="B1540" s="233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  <c r="O1540" s="92"/>
      <c r="P1540" s="92"/>
      <c r="Q1540" s="92"/>
      <c r="R1540" s="92"/>
      <c r="S1540" s="92"/>
      <c r="T1540" s="92"/>
      <c r="U1540" s="92"/>
    </row>
    <row r="1541" spans="1:21" ht="12.75">
      <c r="A1541" s="92"/>
      <c r="B1541" s="233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  <c r="O1541" s="92"/>
      <c r="P1541" s="92"/>
      <c r="Q1541" s="92"/>
      <c r="R1541" s="92"/>
      <c r="S1541" s="92"/>
      <c r="T1541" s="92"/>
      <c r="U1541" s="92"/>
    </row>
    <row r="1542" spans="1:21" ht="12.75">
      <c r="A1542" s="92"/>
      <c r="B1542" s="233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  <c r="O1542" s="92"/>
      <c r="P1542" s="92"/>
      <c r="Q1542" s="92"/>
      <c r="R1542" s="92"/>
      <c r="S1542" s="92"/>
      <c r="T1542" s="92"/>
      <c r="U1542" s="92"/>
    </row>
    <row r="1543" spans="1:21" ht="12.75">
      <c r="A1543" s="92"/>
      <c r="B1543" s="233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  <c r="O1543" s="92"/>
      <c r="P1543" s="92"/>
      <c r="Q1543" s="92"/>
      <c r="R1543" s="92"/>
      <c r="S1543" s="92"/>
      <c r="T1543" s="92"/>
      <c r="U1543" s="92"/>
    </row>
    <row r="1544" spans="1:21" ht="12.75">
      <c r="A1544" s="92"/>
      <c r="B1544" s="233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</row>
    <row r="1545" spans="1:21" ht="12.75">
      <c r="A1545" s="92"/>
      <c r="B1545" s="233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  <c r="O1545" s="92"/>
      <c r="P1545" s="92"/>
      <c r="Q1545" s="92"/>
      <c r="R1545" s="92"/>
      <c r="S1545" s="92"/>
      <c r="T1545" s="92"/>
      <c r="U1545" s="92"/>
    </row>
    <row r="1546" spans="1:21" ht="12.75">
      <c r="A1546" s="92"/>
      <c r="B1546" s="233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  <c r="O1546" s="92"/>
      <c r="P1546" s="92"/>
      <c r="Q1546" s="92"/>
      <c r="R1546" s="92"/>
      <c r="S1546" s="92"/>
      <c r="T1546" s="92"/>
      <c r="U1546" s="92"/>
    </row>
    <row r="1547" spans="1:21" ht="12.75">
      <c r="A1547" s="92"/>
      <c r="B1547" s="233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</row>
    <row r="1548" spans="1:21" ht="12.75">
      <c r="A1548" s="92"/>
      <c r="B1548" s="233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  <c r="O1548" s="92"/>
      <c r="P1548" s="92"/>
      <c r="Q1548" s="92"/>
      <c r="R1548" s="92"/>
      <c r="S1548" s="92"/>
      <c r="T1548" s="92"/>
      <c r="U1548" s="92"/>
    </row>
    <row r="1549" spans="1:21" ht="12.75">
      <c r="A1549" s="92"/>
      <c r="B1549" s="233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  <c r="O1549" s="92"/>
      <c r="P1549" s="92"/>
      <c r="Q1549" s="92"/>
      <c r="R1549" s="92"/>
      <c r="S1549" s="92"/>
      <c r="T1549" s="92"/>
      <c r="U1549" s="92"/>
    </row>
    <row r="1550" spans="1:21" ht="12.75">
      <c r="A1550" s="92"/>
      <c r="B1550" s="233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92"/>
      <c r="S1550" s="92"/>
      <c r="T1550" s="92"/>
      <c r="U1550" s="92"/>
    </row>
    <row r="1551" spans="1:21" ht="12.75">
      <c r="A1551" s="92"/>
      <c r="B1551" s="233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  <c r="T1551" s="92"/>
      <c r="U1551" s="92"/>
    </row>
    <row r="1552" spans="1:21" ht="12.75">
      <c r="A1552" s="92"/>
      <c r="B1552" s="233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92"/>
      <c r="Q1552" s="92"/>
      <c r="R1552" s="92"/>
      <c r="S1552" s="92"/>
      <c r="T1552" s="92"/>
      <c r="U1552" s="92"/>
    </row>
    <row r="1553" spans="1:21" ht="12.75">
      <c r="A1553" s="92"/>
      <c r="B1553" s="233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92"/>
      <c r="Q1553" s="92"/>
      <c r="R1553" s="92"/>
      <c r="S1553" s="92"/>
      <c r="T1553" s="92"/>
      <c r="U1553" s="92"/>
    </row>
    <row r="1554" spans="1:21" ht="12.75">
      <c r="A1554" s="92"/>
      <c r="B1554" s="233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</row>
    <row r="1555" spans="1:21" ht="12.75">
      <c r="A1555" s="92"/>
      <c r="B1555" s="233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92"/>
      <c r="S1555" s="92"/>
      <c r="T1555" s="92"/>
      <c r="U1555" s="92"/>
    </row>
    <row r="1556" spans="1:21" ht="12.75">
      <c r="A1556" s="92"/>
      <c r="B1556" s="233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92"/>
      <c r="S1556" s="92"/>
      <c r="T1556" s="92"/>
      <c r="U1556" s="92"/>
    </row>
    <row r="1557" spans="1:21" ht="12.75">
      <c r="A1557" s="92"/>
      <c r="B1557" s="233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  <c r="O1557" s="92"/>
      <c r="P1557" s="92"/>
      <c r="Q1557" s="92"/>
      <c r="R1557" s="92"/>
      <c r="S1557" s="92"/>
      <c r="T1557" s="92"/>
      <c r="U1557" s="92"/>
    </row>
    <row r="1558" spans="1:21" ht="12.75">
      <c r="A1558" s="92"/>
      <c r="B1558" s="233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  <c r="O1558" s="92"/>
      <c r="P1558" s="92"/>
      <c r="Q1558" s="92"/>
      <c r="R1558" s="92"/>
      <c r="S1558" s="92"/>
      <c r="T1558" s="92"/>
      <c r="U1558" s="92"/>
    </row>
    <row r="1559" spans="1:21" ht="12.75">
      <c r="A1559" s="92"/>
      <c r="B1559" s="233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</row>
    <row r="1560" spans="1:21" ht="12.75">
      <c r="A1560" s="92"/>
      <c r="B1560" s="233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92"/>
      <c r="Q1560" s="92"/>
      <c r="R1560" s="92"/>
      <c r="S1560" s="92"/>
      <c r="T1560" s="92"/>
      <c r="U1560" s="92"/>
    </row>
    <row r="1561" spans="1:21" ht="12.75">
      <c r="A1561" s="92"/>
      <c r="B1561" s="233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</row>
    <row r="1562" spans="1:21" ht="12.75">
      <c r="A1562" s="92"/>
      <c r="B1562" s="233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92"/>
      <c r="Q1562" s="92"/>
      <c r="R1562" s="92"/>
      <c r="S1562" s="92"/>
      <c r="T1562" s="92"/>
      <c r="U1562" s="92"/>
    </row>
    <row r="1563" spans="1:21" ht="12.75">
      <c r="A1563" s="92"/>
      <c r="B1563" s="233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92"/>
      <c r="S1563" s="92"/>
      <c r="T1563" s="92"/>
      <c r="U1563" s="92"/>
    </row>
    <row r="1564" spans="1:21" ht="12.75">
      <c r="A1564" s="92"/>
      <c r="B1564" s="233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92"/>
      <c r="S1564" s="92"/>
      <c r="T1564" s="92"/>
      <c r="U1564" s="92"/>
    </row>
    <row r="1565" spans="1:21" ht="12.75">
      <c r="A1565" s="92"/>
      <c r="B1565" s="233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</row>
    <row r="1566" spans="1:21" ht="12.75">
      <c r="A1566" s="92"/>
      <c r="B1566" s="233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  <c r="O1566" s="92"/>
      <c r="P1566" s="92"/>
      <c r="Q1566" s="92"/>
      <c r="R1566" s="92"/>
      <c r="S1566" s="92"/>
      <c r="T1566" s="92"/>
      <c r="U1566" s="92"/>
    </row>
    <row r="1567" spans="1:21" ht="12.75">
      <c r="A1567" s="92"/>
      <c r="B1567" s="233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92"/>
      <c r="Q1567" s="92"/>
      <c r="R1567" s="92"/>
      <c r="S1567" s="92"/>
      <c r="T1567" s="92"/>
      <c r="U1567" s="92"/>
    </row>
    <row r="1568" spans="1:21" ht="12.75">
      <c r="A1568" s="92"/>
      <c r="B1568" s="233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92"/>
      <c r="Q1568" s="92"/>
      <c r="R1568" s="92"/>
      <c r="S1568" s="92"/>
      <c r="T1568" s="92"/>
      <c r="U1568" s="92"/>
    </row>
    <row r="1569" spans="1:21" ht="12.75">
      <c r="A1569" s="92"/>
      <c r="B1569" s="233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92"/>
      <c r="S1569" s="92"/>
      <c r="T1569" s="92"/>
      <c r="U1569" s="92"/>
    </row>
    <row r="1570" spans="1:21" ht="12.75">
      <c r="A1570" s="92"/>
      <c r="B1570" s="233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92"/>
      <c r="Q1570" s="92"/>
      <c r="R1570" s="92"/>
      <c r="S1570" s="92"/>
      <c r="T1570" s="92"/>
      <c r="U1570" s="92"/>
    </row>
    <row r="1571" spans="1:21" ht="12.75">
      <c r="A1571" s="92"/>
      <c r="B1571" s="233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92"/>
      <c r="Q1571" s="92"/>
      <c r="R1571" s="92"/>
      <c r="S1571" s="92"/>
      <c r="T1571" s="92"/>
      <c r="U1571" s="92"/>
    </row>
    <row r="1572" spans="1:21" ht="12.75">
      <c r="A1572" s="92"/>
      <c r="B1572" s="233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92"/>
      <c r="S1572" s="92"/>
      <c r="T1572" s="92"/>
      <c r="U1572" s="92"/>
    </row>
    <row r="1573" spans="1:21" ht="12.75">
      <c r="A1573" s="92"/>
      <c r="B1573" s="233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92"/>
      <c r="S1573" s="92"/>
      <c r="T1573" s="92"/>
      <c r="U1573" s="92"/>
    </row>
    <row r="1574" spans="1:21" ht="12.75">
      <c r="A1574" s="92"/>
      <c r="B1574" s="233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92"/>
      <c r="S1574" s="92"/>
      <c r="T1574" s="92"/>
      <c r="U1574" s="92"/>
    </row>
    <row r="1575" spans="1:21" ht="12.75">
      <c r="A1575" s="92"/>
      <c r="B1575" s="233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92"/>
      <c r="S1575" s="92"/>
      <c r="T1575" s="92"/>
      <c r="U1575" s="92"/>
    </row>
    <row r="1576" spans="1:21" ht="12.75">
      <c r="A1576" s="92"/>
      <c r="B1576" s="233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  <c r="O1576" s="92"/>
      <c r="P1576" s="92"/>
      <c r="Q1576" s="92"/>
      <c r="R1576" s="92"/>
      <c r="S1576" s="92"/>
      <c r="T1576" s="92"/>
      <c r="U1576" s="92"/>
    </row>
    <row r="1577" spans="1:21" ht="12.75">
      <c r="A1577" s="92"/>
      <c r="B1577" s="233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  <c r="O1577" s="92"/>
      <c r="P1577" s="92"/>
      <c r="Q1577" s="92"/>
      <c r="R1577" s="92"/>
      <c r="S1577" s="92"/>
      <c r="T1577" s="92"/>
      <c r="U1577" s="92"/>
    </row>
    <row r="1578" spans="1:21" ht="12.75">
      <c r="A1578" s="92"/>
      <c r="B1578" s="233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  <c r="O1578" s="92"/>
      <c r="P1578" s="92"/>
      <c r="Q1578" s="92"/>
      <c r="R1578" s="92"/>
      <c r="S1578" s="92"/>
      <c r="T1578" s="92"/>
      <c r="U1578" s="92"/>
    </row>
    <row r="1579" spans="1:21" ht="12.75">
      <c r="A1579" s="92"/>
      <c r="B1579" s="233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  <c r="O1579" s="92"/>
      <c r="P1579" s="92"/>
      <c r="Q1579" s="92"/>
      <c r="R1579" s="92"/>
      <c r="S1579" s="92"/>
      <c r="T1579" s="92"/>
      <c r="U1579" s="92"/>
    </row>
    <row r="1580" spans="1:21" ht="12.75">
      <c r="A1580" s="92"/>
      <c r="B1580" s="233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  <c r="P1580" s="92"/>
      <c r="Q1580" s="92"/>
      <c r="R1580" s="92"/>
      <c r="S1580" s="92"/>
      <c r="T1580" s="92"/>
      <c r="U1580" s="92"/>
    </row>
    <row r="1581" spans="1:21" ht="12.75">
      <c r="A1581" s="92"/>
      <c r="B1581" s="233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  <c r="O1581" s="92"/>
      <c r="P1581" s="92"/>
      <c r="Q1581" s="92"/>
      <c r="R1581" s="92"/>
      <c r="S1581" s="92"/>
      <c r="T1581" s="92"/>
      <c r="U1581" s="92"/>
    </row>
    <row r="1582" spans="1:21" ht="12.75">
      <c r="A1582" s="92"/>
      <c r="B1582" s="233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  <c r="T1582" s="92"/>
      <c r="U1582" s="92"/>
    </row>
    <row r="1583" spans="1:21" ht="12.75">
      <c r="A1583" s="92"/>
      <c r="B1583" s="233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</row>
    <row r="1584" spans="1:21" ht="12.75">
      <c r="A1584" s="92"/>
      <c r="B1584" s="233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  <c r="O1584" s="92"/>
      <c r="P1584" s="92"/>
      <c r="Q1584" s="92"/>
      <c r="R1584" s="92"/>
      <c r="S1584" s="92"/>
      <c r="T1584" s="92"/>
      <c r="U1584" s="92"/>
    </row>
    <row r="1585" spans="1:21" ht="12.75">
      <c r="A1585" s="92"/>
      <c r="B1585" s="233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92"/>
      <c r="R1585" s="92"/>
      <c r="S1585" s="92"/>
      <c r="T1585" s="92"/>
      <c r="U1585" s="92"/>
    </row>
    <row r="1586" spans="1:21" ht="12.75">
      <c r="A1586" s="92"/>
      <c r="B1586" s="233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  <c r="O1586" s="92"/>
      <c r="P1586" s="92"/>
      <c r="Q1586" s="92"/>
      <c r="R1586" s="92"/>
      <c r="S1586" s="92"/>
      <c r="T1586" s="92"/>
      <c r="U1586" s="92"/>
    </row>
    <row r="1587" spans="1:21" ht="12.75">
      <c r="A1587" s="92"/>
      <c r="B1587" s="233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2"/>
      <c r="T1587" s="92"/>
      <c r="U1587" s="92"/>
    </row>
    <row r="1588" spans="1:21" ht="12.75">
      <c r="A1588" s="92"/>
      <c r="B1588" s="233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  <c r="P1588" s="92"/>
      <c r="Q1588" s="92"/>
      <c r="R1588" s="92"/>
      <c r="S1588" s="92"/>
      <c r="T1588" s="92"/>
      <c r="U1588" s="92"/>
    </row>
    <row r="1589" spans="1:21" ht="12.75">
      <c r="A1589" s="92"/>
      <c r="B1589" s="233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  <c r="O1589" s="92"/>
      <c r="P1589" s="92"/>
      <c r="Q1589" s="92"/>
      <c r="R1589" s="92"/>
      <c r="S1589" s="92"/>
      <c r="T1589" s="92"/>
      <c r="U1589" s="92"/>
    </row>
    <row r="1590" spans="1:21" ht="12.75">
      <c r="A1590" s="92"/>
      <c r="B1590" s="233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</row>
    <row r="1591" spans="1:21" ht="12.75">
      <c r="A1591" s="92"/>
      <c r="B1591" s="233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  <c r="T1591" s="92"/>
      <c r="U1591" s="92"/>
    </row>
    <row r="1592" spans="1:21" ht="12.75">
      <c r="A1592" s="92"/>
      <c r="B1592" s="233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92"/>
      <c r="Q1592" s="92"/>
      <c r="R1592" s="92"/>
      <c r="S1592" s="92"/>
      <c r="T1592" s="92"/>
      <c r="U1592" s="92"/>
    </row>
    <row r="1593" spans="1:21" ht="12.75">
      <c r="A1593" s="92"/>
      <c r="B1593" s="233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92"/>
      <c r="R1593" s="92"/>
      <c r="S1593" s="92"/>
      <c r="T1593" s="92"/>
      <c r="U1593" s="92"/>
    </row>
    <row r="1594" spans="1:21" ht="12.75">
      <c r="A1594" s="92"/>
      <c r="B1594" s="233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92"/>
      <c r="Q1594" s="92"/>
      <c r="R1594" s="92"/>
      <c r="S1594" s="92"/>
      <c r="T1594" s="92"/>
      <c r="U1594" s="92"/>
    </row>
    <row r="1595" spans="1:21" ht="12.75">
      <c r="A1595" s="92"/>
      <c r="B1595" s="233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92"/>
      <c r="S1595" s="92"/>
      <c r="T1595" s="92"/>
      <c r="U1595" s="92"/>
    </row>
    <row r="1596" spans="1:21" ht="12.75">
      <c r="A1596" s="92"/>
      <c r="B1596" s="233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</row>
    <row r="1597" spans="1:21" ht="12.75">
      <c r="A1597" s="92"/>
      <c r="B1597" s="233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  <c r="O1597" s="92"/>
      <c r="P1597" s="92"/>
      <c r="Q1597" s="92"/>
      <c r="R1597" s="92"/>
      <c r="S1597" s="92"/>
      <c r="T1597" s="92"/>
      <c r="U1597" s="92"/>
    </row>
    <row r="1598" spans="1:21" ht="12.75">
      <c r="A1598" s="92"/>
      <c r="B1598" s="233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</row>
    <row r="1599" spans="1:21" ht="12.75">
      <c r="A1599" s="92"/>
      <c r="B1599" s="233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  <c r="O1599" s="92"/>
      <c r="P1599" s="92"/>
      <c r="Q1599" s="92"/>
      <c r="R1599" s="92"/>
      <c r="S1599" s="92"/>
      <c r="T1599" s="92"/>
      <c r="U1599" s="92"/>
    </row>
    <row r="1600" spans="1:21" ht="12.75">
      <c r="A1600" s="92"/>
      <c r="B1600" s="233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  <c r="O1600" s="92"/>
      <c r="P1600" s="92"/>
      <c r="Q1600" s="92"/>
      <c r="R1600" s="92"/>
      <c r="S1600" s="92"/>
      <c r="T1600" s="92"/>
      <c r="U1600" s="92"/>
    </row>
    <row r="1601" spans="1:21" ht="12.75">
      <c r="A1601" s="92"/>
      <c r="B1601" s="233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  <c r="O1601" s="92"/>
      <c r="P1601" s="92"/>
      <c r="Q1601" s="92"/>
      <c r="R1601" s="92"/>
      <c r="S1601" s="92"/>
      <c r="T1601" s="92"/>
      <c r="U1601" s="92"/>
    </row>
    <row r="1602" spans="1:21" ht="12.75">
      <c r="A1602" s="92"/>
      <c r="B1602" s="233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  <c r="O1602" s="92"/>
      <c r="P1602" s="92"/>
      <c r="Q1602" s="92"/>
      <c r="R1602" s="92"/>
      <c r="S1602" s="92"/>
      <c r="T1602" s="92"/>
      <c r="U1602" s="92"/>
    </row>
    <row r="1603" spans="1:21" ht="12.75">
      <c r="A1603" s="92"/>
      <c r="B1603" s="233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92"/>
      <c r="S1603" s="92"/>
      <c r="T1603" s="92"/>
      <c r="U1603" s="92"/>
    </row>
    <row r="1604" spans="1:21" ht="12.75">
      <c r="A1604" s="92"/>
      <c r="B1604" s="233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92"/>
      <c r="S1604" s="92"/>
      <c r="T1604" s="92"/>
      <c r="U1604" s="92"/>
    </row>
    <row r="1605" spans="1:21" ht="12.75">
      <c r="A1605" s="92"/>
      <c r="B1605" s="233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92"/>
      <c r="S1605" s="92"/>
      <c r="T1605" s="92"/>
      <c r="U1605" s="92"/>
    </row>
    <row r="1606" spans="1:21" ht="12.75">
      <c r="A1606" s="92"/>
      <c r="B1606" s="233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  <c r="O1606" s="92"/>
      <c r="P1606" s="92"/>
      <c r="Q1606" s="92"/>
      <c r="R1606" s="92"/>
      <c r="S1606" s="92"/>
      <c r="T1606" s="92"/>
      <c r="U1606" s="92"/>
    </row>
    <row r="1607" spans="1:21" ht="12.75">
      <c r="A1607" s="92"/>
      <c r="B1607" s="233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</row>
    <row r="1608" spans="1:21" ht="12.75">
      <c r="A1608" s="92"/>
      <c r="B1608" s="233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  <c r="O1608" s="92"/>
      <c r="P1608" s="92"/>
      <c r="Q1608" s="92"/>
      <c r="R1608" s="92"/>
      <c r="S1608" s="92"/>
      <c r="T1608" s="92"/>
      <c r="U1608" s="92"/>
    </row>
    <row r="1609" spans="1:21" ht="12.75">
      <c r="A1609" s="92"/>
      <c r="B1609" s="233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  <c r="O1609" s="92"/>
      <c r="P1609" s="92"/>
      <c r="Q1609" s="92"/>
      <c r="R1609" s="92"/>
      <c r="S1609" s="92"/>
      <c r="T1609" s="92"/>
      <c r="U1609" s="92"/>
    </row>
    <row r="1610" spans="1:21" ht="12.75">
      <c r="A1610" s="92"/>
      <c r="B1610" s="233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92"/>
      <c r="R1610" s="92"/>
      <c r="S1610" s="92"/>
      <c r="T1610" s="92"/>
      <c r="U1610" s="92"/>
    </row>
    <row r="1611" spans="1:21" ht="12.75">
      <c r="A1611" s="92"/>
      <c r="B1611" s="233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  <c r="O1611" s="92"/>
      <c r="P1611" s="92"/>
      <c r="Q1611" s="92"/>
      <c r="R1611" s="92"/>
      <c r="S1611" s="92"/>
      <c r="T1611" s="92"/>
      <c r="U1611" s="92"/>
    </row>
    <row r="1612" spans="1:21" ht="12.75">
      <c r="A1612" s="92"/>
      <c r="B1612" s="233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92"/>
      <c r="R1612" s="92"/>
      <c r="S1612" s="92"/>
      <c r="T1612" s="92"/>
      <c r="U1612" s="92"/>
    </row>
    <row r="1613" spans="1:21" ht="12.75">
      <c r="A1613" s="92"/>
      <c r="B1613" s="233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92"/>
      <c r="S1613" s="92"/>
      <c r="T1613" s="92"/>
      <c r="U1613" s="92"/>
    </row>
    <row r="1614" spans="1:21" ht="12.75">
      <c r="A1614" s="92"/>
      <c r="B1614" s="233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92"/>
      <c r="S1614" s="92"/>
      <c r="T1614" s="92"/>
      <c r="U1614" s="92"/>
    </row>
    <row r="1615" spans="1:21" ht="12.75">
      <c r="A1615" s="92"/>
      <c r="B1615" s="233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92"/>
      <c r="S1615" s="92"/>
      <c r="T1615" s="92"/>
      <c r="U1615" s="92"/>
    </row>
    <row r="1616" spans="1:21" ht="12.75">
      <c r="A1616" s="92"/>
      <c r="B1616" s="233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  <c r="O1616" s="92"/>
      <c r="P1616" s="92"/>
      <c r="Q1616" s="92"/>
      <c r="R1616" s="92"/>
      <c r="S1616" s="92"/>
      <c r="T1616" s="92"/>
      <c r="U1616" s="92"/>
    </row>
    <row r="1617" spans="1:21" ht="12.75">
      <c r="A1617" s="92"/>
      <c r="B1617" s="233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  <c r="T1617" s="92"/>
      <c r="U1617" s="92"/>
    </row>
    <row r="1618" spans="1:21" ht="12.75">
      <c r="A1618" s="92"/>
      <c r="B1618" s="233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  <c r="T1618" s="92"/>
      <c r="U1618" s="92"/>
    </row>
    <row r="1619" spans="1:21" ht="12.75">
      <c r="A1619" s="92"/>
      <c r="B1619" s="233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  <c r="O1619" s="92"/>
      <c r="P1619" s="92"/>
      <c r="Q1619" s="92"/>
      <c r="R1619" s="92"/>
      <c r="S1619" s="92"/>
      <c r="T1619" s="92"/>
      <c r="U1619" s="92"/>
    </row>
    <row r="1620" spans="1:21" ht="12.75">
      <c r="A1620" s="92"/>
      <c r="B1620" s="233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  <c r="O1620" s="92"/>
      <c r="P1620" s="92"/>
      <c r="Q1620" s="92"/>
      <c r="R1620" s="92"/>
      <c r="S1620" s="92"/>
      <c r="T1620" s="92"/>
      <c r="U1620" s="92"/>
    </row>
    <row r="1621" spans="1:21" ht="12.75">
      <c r="A1621" s="92"/>
      <c r="B1621" s="233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92"/>
      <c r="R1621" s="92"/>
      <c r="S1621" s="92"/>
      <c r="T1621" s="92"/>
      <c r="U1621" s="92"/>
    </row>
    <row r="1622" spans="1:21" ht="12.75">
      <c r="A1622" s="92"/>
      <c r="B1622" s="233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</row>
    <row r="1623" spans="1:21" ht="12.75">
      <c r="A1623" s="92"/>
      <c r="B1623" s="233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  <c r="O1623" s="92"/>
      <c r="P1623" s="92"/>
      <c r="Q1623" s="92"/>
      <c r="R1623" s="92"/>
      <c r="S1623" s="92"/>
      <c r="T1623" s="92"/>
      <c r="U1623" s="92"/>
    </row>
    <row r="1624" spans="1:21" ht="12.75">
      <c r="A1624" s="92"/>
      <c r="B1624" s="233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  <c r="O1624" s="92"/>
      <c r="P1624" s="92"/>
      <c r="Q1624" s="92"/>
      <c r="R1624" s="92"/>
      <c r="S1624" s="92"/>
      <c r="T1624" s="92"/>
      <c r="U1624" s="92"/>
    </row>
    <row r="1625" spans="1:21" ht="12.75">
      <c r="A1625" s="92"/>
      <c r="B1625" s="233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  <c r="O1625" s="92"/>
      <c r="P1625" s="92"/>
      <c r="Q1625" s="92"/>
      <c r="R1625" s="92"/>
      <c r="S1625" s="92"/>
      <c r="T1625" s="92"/>
      <c r="U1625" s="92"/>
    </row>
    <row r="1626" spans="1:21" ht="12.75">
      <c r="A1626" s="92"/>
      <c r="B1626" s="233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  <c r="O1626" s="92"/>
      <c r="P1626" s="92"/>
      <c r="Q1626" s="92"/>
      <c r="R1626" s="92"/>
      <c r="S1626" s="92"/>
      <c r="T1626" s="92"/>
      <c r="U1626" s="92"/>
    </row>
    <row r="1627" spans="1:21" ht="12.75">
      <c r="A1627" s="92"/>
      <c r="B1627" s="233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  <c r="O1627" s="92"/>
      <c r="P1627" s="92"/>
      <c r="Q1627" s="92"/>
      <c r="R1627" s="92"/>
      <c r="S1627" s="92"/>
      <c r="T1627" s="92"/>
      <c r="U1627" s="92"/>
    </row>
    <row r="1628" spans="1:21" ht="12.75">
      <c r="A1628" s="92"/>
      <c r="B1628" s="233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</row>
    <row r="1629" spans="1:21" ht="12.75">
      <c r="A1629" s="92"/>
      <c r="B1629" s="233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  <c r="O1629" s="92"/>
      <c r="P1629" s="92"/>
      <c r="Q1629" s="92"/>
      <c r="R1629" s="92"/>
      <c r="S1629" s="92"/>
      <c r="T1629" s="92"/>
      <c r="U1629" s="92"/>
    </row>
    <row r="1630" spans="1:21" ht="12.75">
      <c r="A1630" s="92"/>
      <c r="B1630" s="233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  <c r="O1630" s="92"/>
      <c r="P1630" s="92"/>
      <c r="Q1630" s="92"/>
      <c r="R1630" s="92"/>
      <c r="S1630" s="92"/>
      <c r="T1630" s="92"/>
      <c r="U1630" s="92"/>
    </row>
    <row r="1631" spans="1:21" ht="12.75">
      <c r="A1631" s="92"/>
      <c r="B1631" s="233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  <c r="O1631" s="92"/>
      <c r="P1631" s="92"/>
      <c r="Q1631" s="92"/>
      <c r="R1631" s="92"/>
      <c r="S1631" s="92"/>
      <c r="T1631" s="92"/>
      <c r="U1631" s="92"/>
    </row>
    <row r="1632" spans="1:21" ht="12.75">
      <c r="A1632" s="92"/>
      <c r="B1632" s="233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  <c r="O1632" s="92"/>
      <c r="P1632" s="92"/>
      <c r="Q1632" s="92"/>
      <c r="R1632" s="92"/>
      <c r="S1632" s="92"/>
      <c r="T1632" s="92"/>
      <c r="U1632" s="92"/>
    </row>
    <row r="1633" spans="1:21" ht="12.75">
      <c r="A1633" s="92"/>
      <c r="B1633" s="233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  <c r="O1633" s="92"/>
      <c r="P1633" s="92"/>
      <c r="Q1633" s="92"/>
      <c r="R1633" s="92"/>
      <c r="S1633" s="92"/>
      <c r="T1633" s="92"/>
      <c r="U1633" s="92"/>
    </row>
    <row r="1634" spans="1:21" ht="12.75">
      <c r="A1634" s="92"/>
      <c r="B1634" s="233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  <c r="O1634" s="92"/>
      <c r="P1634" s="92"/>
      <c r="Q1634" s="92"/>
      <c r="R1634" s="92"/>
      <c r="S1634" s="92"/>
      <c r="T1634" s="92"/>
      <c r="U1634" s="92"/>
    </row>
    <row r="1635" spans="1:21" ht="12.75">
      <c r="A1635" s="92"/>
      <c r="B1635" s="233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  <c r="T1635" s="92"/>
      <c r="U1635" s="92"/>
    </row>
    <row r="1636" spans="1:21" ht="12.75">
      <c r="A1636" s="92"/>
      <c r="B1636" s="233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  <c r="O1636" s="92"/>
      <c r="P1636" s="92"/>
      <c r="Q1636" s="92"/>
      <c r="R1636" s="92"/>
      <c r="S1636" s="92"/>
      <c r="T1636" s="92"/>
      <c r="U1636" s="92"/>
    </row>
    <row r="1637" spans="1:21" ht="12.75">
      <c r="A1637" s="92"/>
      <c r="B1637" s="233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  <c r="O1637" s="92"/>
      <c r="P1637" s="92"/>
      <c r="Q1637" s="92"/>
      <c r="R1637" s="92"/>
      <c r="S1637" s="92"/>
      <c r="T1637" s="92"/>
      <c r="U1637" s="92"/>
    </row>
    <row r="1638" spans="1:21" ht="12.75">
      <c r="A1638" s="92"/>
      <c r="B1638" s="233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  <c r="O1638" s="92"/>
      <c r="P1638" s="92"/>
      <c r="Q1638" s="92"/>
      <c r="R1638" s="92"/>
      <c r="S1638" s="92"/>
      <c r="T1638" s="92"/>
      <c r="U1638" s="92"/>
    </row>
    <row r="1639" spans="1:21" ht="12.75">
      <c r="A1639" s="92"/>
      <c r="B1639" s="233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</row>
    <row r="1640" spans="1:21" ht="12.75">
      <c r="A1640" s="92"/>
      <c r="B1640" s="233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  <c r="O1640" s="92"/>
      <c r="P1640" s="92"/>
      <c r="Q1640" s="92"/>
      <c r="R1640" s="92"/>
      <c r="S1640" s="92"/>
      <c r="T1640" s="92"/>
      <c r="U1640" s="92"/>
    </row>
    <row r="1641" spans="1:21" ht="12.75">
      <c r="A1641" s="92"/>
      <c r="B1641" s="233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  <c r="O1641" s="92"/>
      <c r="P1641" s="92"/>
      <c r="Q1641" s="92"/>
      <c r="R1641" s="92"/>
      <c r="S1641" s="92"/>
      <c r="T1641" s="92"/>
      <c r="U1641" s="92"/>
    </row>
    <row r="1642" spans="1:21" ht="12.75">
      <c r="A1642" s="92"/>
      <c r="B1642" s="233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  <c r="O1642" s="92"/>
      <c r="P1642" s="92"/>
      <c r="Q1642" s="92"/>
      <c r="R1642" s="92"/>
      <c r="S1642" s="92"/>
      <c r="T1642" s="92"/>
      <c r="U1642" s="92"/>
    </row>
    <row r="1643" spans="1:21" ht="12.75">
      <c r="A1643" s="92"/>
      <c r="B1643" s="233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  <c r="O1643" s="92"/>
      <c r="P1643" s="92"/>
      <c r="Q1643" s="92"/>
      <c r="R1643" s="92"/>
      <c r="S1643" s="92"/>
      <c r="T1643" s="92"/>
      <c r="U1643" s="92"/>
    </row>
    <row r="1644" spans="1:21" ht="12.75">
      <c r="A1644" s="92"/>
      <c r="B1644" s="233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  <c r="O1644" s="92"/>
      <c r="P1644" s="92"/>
      <c r="Q1644" s="92"/>
      <c r="R1644" s="92"/>
      <c r="S1644" s="92"/>
      <c r="T1644" s="92"/>
      <c r="U1644" s="92"/>
    </row>
    <row r="1645" spans="1:21" ht="12.75">
      <c r="A1645" s="92"/>
      <c r="B1645" s="233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  <c r="O1645" s="92"/>
      <c r="P1645" s="92"/>
      <c r="Q1645" s="92"/>
      <c r="R1645" s="92"/>
      <c r="S1645" s="92"/>
      <c r="T1645" s="92"/>
      <c r="U1645" s="92"/>
    </row>
    <row r="1646" spans="1:21" ht="12.75">
      <c r="A1646" s="92"/>
      <c r="B1646" s="233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2"/>
      <c r="T1646" s="92"/>
      <c r="U1646" s="92"/>
    </row>
    <row r="1647" spans="1:21" ht="12.75">
      <c r="A1647" s="92"/>
      <c r="B1647" s="233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  <c r="O1647" s="92"/>
      <c r="P1647" s="92"/>
      <c r="Q1647" s="92"/>
      <c r="R1647" s="92"/>
      <c r="S1647" s="92"/>
      <c r="T1647" s="92"/>
      <c r="U1647" s="92"/>
    </row>
    <row r="1648" spans="1:21" ht="12.75">
      <c r="A1648" s="92"/>
      <c r="B1648" s="233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  <c r="O1648" s="92"/>
      <c r="P1648" s="92"/>
      <c r="Q1648" s="92"/>
      <c r="R1648" s="92"/>
      <c r="S1648" s="92"/>
      <c r="T1648" s="92"/>
      <c r="U1648" s="92"/>
    </row>
    <row r="1649" spans="1:21" ht="12.75">
      <c r="A1649" s="92"/>
      <c r="B1649" s="233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  <c r="O1649" s="92"/>
      <c r="P1649" s="92"/>
      <c r="Q1649" s="92"/>
      <c r="R1649" s="92"/>
      <c r="S1649" s="92"/>
      <c r="T1649" s="92"/>
      <c r="U1649" s="92"/>
    </row>
    <row r="1650" spans="1:21" ht="12.75">
      <c r="A1650" s="92"/>
      <c r="B1650" s="233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  <c r="O1650" s="92"/>
      <c r="P1650" s="92"/>
      <c r="Q1650" s="92"/>
      <c r="R1650" s="92"/>
      <c r="S1650" s="92"/>
      <c r="T1650" s="92"/>
      <c r="U1650" s="92"/>
    </row>
    <row r="1651" spans="1:21" ht="12.75">
      <c r="A1651" s="92"/>
      <c r="B1651" s="233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  <c r="O1651" s="92"/>
      <c r="P1651" s="92"/>
      <c r="Q1651" s="92"/>
      <c r="R1651" s="92"/>
      <c r="S1651" s="92"/>
      <c r="T1651" s="92"/>
      <c r="U1651" s="92"/>
    </row>
    <row r="1652" spans="1:21" ht="12.75">
      <c r="A1652" s="92"/>
      <c r="B1652" s="233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  <c r="O1652" s="92"/>
      <c r="P1652" s="92"/>
      <c r="Q1652" s="92"/>
      <c r="R1652" s="92"/>
      <c r="S1652" s="92"/>
      <c r="T1652" s="92"/>
      <c r="U1652" s="92"/>
    </row>
    <row r="1653" spans="1:21" ht="12.75">
      <c r="A1653" s="92"/>
      <c r="B1653" s="233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</row>
    <row r="1654" spans="1:21" ht="12.75">
      <c r="A1654" s="92"/>
      <c r="B1654" s="233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  <c r="O1654" s="92"/>
      <c r="P1654" s="92"/>
      <c r="Q1654" s="92"/>
      <c r="R1654" s="92"/>
      <c r="S1654" s="92"/>
      <c r="T1654" s="92"/>
      <c r="U1654" s="92"/>
    </row>
    <row r="1655" spans="1:21" ht="12.75">
      <c r="A1655" s="92"/>
      <c r="B1655" s="233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  <c r="O1655" s="92"/>
      <c r="P1655" s="92"/>
      <c r="Q1655" s="92"/>
      <c r="R1655" s="92"/>
      <c r="S1655" s="92"/>
      <c r="T1655" s="92"/>
      <c r="U1655" s="92"/>
    </row>
    <row r="1656" spans="1:21" ht="12.75">
      <c r="A1656" s="92"/>
      <c r="B1656" s="233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  <c r="O1656" s="92"/>
      <c r="P1656" s="92"/>
      <c r="Q1656" s="92"/>
      <c r="R1656" s="92"/>
      <c r="S1656" s="92"/>
      <c r="T1656" s="92"/>
      <c r="U1656" s="92"/>
    </row>
    <row r="1657" spans="1:21" ht="12.75">
      <c r="A1657" s="92"/>
      <c r="B1657" s="233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  <c r="O1657" s="92"/>
      <c r="P1657" s="92"/>
      <c r="Q1657" s="92"/>
      <c r="R1657" s="92"/>
      <c r="S1657" s="92"/>
      <c r="T1657" s="92"/>
      <c r="U1657" s="92"/>
    </row>
    <row r="1658" spans="1:21" ht="12.75">
      <c r="A1658" s="92"/>
      <c r="B1658" s="233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  <c r="O1658" s="92"/>
      <c r="P1658" s="92"/>
      <c r="Q1658" s="92"/>
      <c r="R1658" s="92"/>
      <c r="S1658" s="92"/>
      <c r="T1658" s="92"/>
      <c r="U1658" s="92"/>
    </row>
    <row r="1659" spans="1:21" ht="12.75">
      <c r="A1659" s="92"/>
      <c r="B1659" s="233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</row>
    <row r="1660" spans="1:21" ht="12.75">
      <c r="A1660" s="92"/>
      <c r="B1660" s="233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  <c r="O1660" s="92"/>
      <c r="P1660" s="92"/>
      <c r="Q1660" s="92"/>
      <c r="R1660" s="92"/>
      <c r="S1660" s="92"/>
      <c r="T1660" s="92"/>
      <c r="U1660" s="92"/>
    </row>
    <row r="1661" spans="1:21" ht="12.75">
      <c r="A1661" s="92"/>
      <c r="B1661" s="233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  <c r="O1661" s="92"/>
      <c r="P1661" s="92"/>
      <c r="Q1661" s="92"/>
      <c r="R1661" s="92"/>
      <c r="S1661" s="92"/>
      <c r="T1661" s="92"/>
      <c r="U1661" s="92"/>
    </row>
    <row r="1662" spans="1:21" ht="12.75">
      <c r="A1662" s="92"/>
      <c r="B1662" s="233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  <c r="O1662" s="92"/>
      <c r="P1662" s="92"/>
      <c r="Q1662" s="92"/>
      <c r="R1662" s="92"/>
      <c r="S1662" s="92"/>
      <c r="T1662" s="92"/>
      <c r="U1662" s="92"/>
    </row>
    <row r="1663" spans="1:21" ht="12.75">
      <c r="A1663" s="92"/>
      <c r="B1663" s="233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  <c r="O1663" s="92"/>
      <c r="P1663" s="92"/>
      <c r="Q1663" s="92"/>
      <c r="R1663" s="92"/>
      <c r="S1663" s="92"/>
      <c r="T1663" s="92"/>
      <c r="U1663" s="92"/>
    </row>
    <row r="1664" spans="1:21" ht="12.75">
      <c r="A1664" s="92"/>
      <c r="B1664" s="233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92"/>
      <c r="R1664" s="92"/>
      <c r="S1664" s="92"/>
      <c r="T1664" s="92"/>
      <c r="U1664" s="92"/>
    </row>
    <row r="1665" spans="1:21" ht="12.75">
      <c r="A1665" s="92"/>
      <c r="B1665" s="233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  <c r="O1665" s="92"/>
      <c r="P1665" s="92"/>
      <c r="Q1665" s="92"/>
      <c r="R1665" s="92"/>
      <c r="S1665" s="92"/>
      <c r="T1665" s="92"/>
      <c r="U1665" s="92"/>
    </row>
    <row r="1666" spans="1:21" ht="12.75">
      <c r="A1666" s="92"/>
      <c r="B1666" s="233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  <c r="O1666" s="92"/>
      <c r="P1666" s="92"/>
      <c r="Q1666" s="92"/>
      <c r="R1666" s="92"/>
      <c r="S1666" s="92"/>
      <c r="T1666" s="92"/>
      <c r="U1666" s="92"/>
    </row>
    <row r="1667" spans="1:21" ht="12.75">
      <c r="A1667" s="92"/>
      <c r="B1667" s="233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  <c r="O1667" s="92"/>
      <c r="P1667" s="92"/>
      <c r="Q1667" s="92"/>
      <c r="R1667" s="92"/>
      <c r="S1667" s="92"/>
      <c r="T1667" s="92"/>
      <c r="U1667" s="92"/>
    </row>
    <row r="1668" spans="1:21" ht="12.75">
      <c r="A1668" s="92"/>
      <c r="B1668" s="233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  <c r="O1668" s="92"/>
      <c r="P1668" s="92"/>
      <c r="Q1668" s="92"/>
      <c r="R1668" s="92"/>
      <c r="S1668" s="92"/>
      <c r="T1668" s="92"/>
      <c r="U1668" s="92"/>
    </row>
    <row r="1669" spans="1:21" ht="12.75">
      <c r="A1669" s="92"/>
      <c r="B1669" s="233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  <c r="O1669" s="92"/>
      <c r="P1669" s="92"/>
      <c r="Q1669" s="92"/>
      <c r="R1669" s="92"/>
      <c r="S1669" s="92"/>
      <c r="T1669" s="92"/>
      <c r="U1669" s="92"/>
    </row>
    <row r="1670" spans="1:21" ht="12.75">
      <c r="A1670" s="92"/>
      <c r="B1670" s="233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</row>
    <row r="1671" spans="1:21" ht="12.75">
      <c r="A1671" s="92"/>
      <c r="B1671" s="233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  <c r="O1671" s="92"/>
      <c r="P1671" s="92"/>
      <c r="Q1671" s="92"/>
      <c r="R1671" s="92"/>
      <c r="S1671" s="92"/>
      <c r="T1671" s="92"/>
      <c r="U1671" s="92"/>
    </row>
    <row r="1672" spans="1:21" ht="12.75">
      <c r="A1672" s="92"/>
      <c r="B1672" s="233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  <c r="O1672" s="92"/>
      <c r="P1672" s="92"/>
      <c r="Q1672" s="92"/>
      <c r="R1672" s="92"/>
      <c r="S1672" s="92"/>
      <c r="T1672" s="92"/>
      <c r="U1672" s="92"/>
    </row>
    <row r="1673" spans="1:21" ht="12.75">
      <c r="A1673" s="92"/>
      <c r="B1673" s="233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</row>
    <row r="1674" spans="1:21" ht="12.75">
      <c r="A1674" s="92"/>
      <c r="B1674" s="233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  <c r="O1674" s="92"/>
      <c r="P1674" s="92"/>
      <c r="Q1674" s="92"/>
      <c r="R1674" s="92"/>
      <c r="S1674" s="92"/>
      <c r="T1674" s="92"/>
      <c r="U1674" s="92"/>
    </row>
    <row r="1675" spans="1:21" ht="12.75">
      <c r="A1675" s="92"/>
      <c r="B1675" s="233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  <c r="O1675" s="92"/>
      <c r="P1675" s="92"/>
      <c r="Q1675" s="92"/>
      <c r="R1675" s="92"/>
      <c r="S1675" s="92"/>
      <c r="T1675" s="92"/>
      <c r="U1675" s="92"/>
    </row>
    <row r="1676" spans="1:21" ht="12.75">
      <c r="A1676" s="92"/>
      <c r="B1676" s="233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  <c r="O1676" s="92"/>
      <c r="P1676" s="92"/>
      <c r="Q1676" s="92"/>
      <c r="R1676" s="92"/>
      <c r="S1676" s="92"/>
      <c r="T1676" s="92"/>
      <c r="U1676" s="92"/>
    </row>
    <row r="1677" spans="1:21" ht="12.75">
      <c r="A1677" s="92"/>
      <c r="B1677" s="233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  <c r="O1677" s="92"/>
      <c r="P1677" s="92"/>
      <c r="Q1677" s="92"/>
      <c r="R1677" s="92"/>
      <c r="S1677" s="92"/>
      <c r="T1677" s="92"/>
      <c r="U1677" s="92"/>
    </row>
    <row r="1678" spans="1:21" ht="12.75">
      <c r="A1678" s="92"/>
      <c r="B1678" s="233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  <c r="O1678" s="92"/>
      <c r="P1678" s="92"/>
      <c r="Q1678" s="92"/>
      <c r="R1678" s="92"/>
      <c r="S1678" s="92"/>
      <c r="T1678" s="92"/>
      <c r="U1678" s="92"/>
    </row>
    <row r="1679" spans="1:21" ht="12.75">
      <c r="A1679" s="92"/>
      <c r="B1679" s="233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  <c r="O1679" s="92"/>
      <c r="P1679" s="92"/>
      <c r="Q1679" s="92"/>
      <c r="R1679" s="92"/>
      <c r="S1679" s="92"/>
      <c r="T1679" s="92"/>
      <c r="U1679" s="92"/>
    </row>
    <row r="1680" spans="1:21" ht="12.75">
      <c r="A1680" s="92"/>
      <c r="B1680" s="233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  <c r="O1680" s="92"/>
      <c r="P1680" s="92"/>
      <c r="Q1680" s="92"/>
      <c r="R1680" s="92"/>
      <c r="S1680" s="92"/>
      <c r="T1680" s="92"/>
      <c r="U1680" s="92"/>
    </row>
    <row r="1681" spans="1:21" ht="12.75">
      <c r="A1681" s="92"/>
      <c r="B1681" s="233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  <c r="O1681" s="92"/>
      <c r="P1681" s="92"/>
      <c r="Q1681" s="92"/>
      <c r="R1681" s="92"/>
      <c r="S1681" s="92"/>
      <c r="T1681" s="92"/>
      <c r="U1681" s="92"/>
    </row>
    <row r="1682" spans="1:21" ht="12.75">
      <c r="A1682" s="92"/>
      <c r="B1682" s="233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  <c r="O1682" s="92"/>
      <c r="P1682" s="92"/>
      <c r="Q1682" s="92"/>
      <c r="R1682" s="92"/>
      <c r="S1682" s="92"/>
      <c r="T1682" s="92"/>
      <c r="U1682" s="92"/>
    </row>
    <row r="1683" spans="1:21" ht="12.75">
      <c r="A1683" s="92"/>
      <c r="B1683" s="233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  <c r="O1683" s="92"/>
      <c r="P1683" s="92"/>
      <c r="Q1683" s="92"/>
      <c r="R1683" s="92"/>
      <c r="S1683" s="92"/>
      <c r="T1683" s="92"/>
      <c r="U1683" s="92"/>
    </row>
    <row r="1684" spans="1:21" ht="12.75">
      <c r="A1684" s="92"/>
      <c r="B1684" s="233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  <c r="O1684" s="92"/>
      <c r="P1684" s="92"/>
      <c r="Q1684" s="92"/>
      <c r="R1684" s="92"/>
      <c r="S1684" s="92"/>
      <c r="T1684" s="92"/>
      <c r="U1684" s="92"/>
    </row>
    <row r="1685" spans="1:21" ht="12.75">
      <c r="A1685" s="92"/>
      <c r="B1685" s="233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</row>
    <row r="1686" spans="1:21" ht="12.75">
      <c r="A1686" s="92"/>
      <c r="B1686" s="233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  <c r="O1686" s="92"/>
      <c r="P1686" s="92"/>
      <c r="Q1686" s="92"/>
      <c r="R1686" s="92"/>
      <c r="S1686" s="92"/>
      <c r="T1686" s="92"/>
      <c r="U1686" s="92"/>
    </row>
    <row r="1687" spans="1:21" ht="12.75">
      <c r="A1687" s="92"/>
      <c r="B1687" s="233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  <c r="O1687" s="92"/>
      <c r="P1687" s="92"/>
      <c r="Q1687" s="92"/>
      <c r="R1687" s="92"/>
      <c r="S1687" s="92"/>
      <c r="T1687" s="92"/>
      <c r="U1687" s="92"/>
    </row>
    <row r="1688" spans="1:21" ht="12.75">
      <c r="A1688" s="92"/>
      <c r="B1688" s="233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  <c r="O1688" s="92"/>
      <c r="P1688" s="92"/>
      <c r="Q1688" s="92"/>
      <c r="R1688" s="92"/>
      <c r="S1688" s="92"/>
      <c r="T1688" s="92"/>
      <c r="U1688" s="92"/>
    </row>
    <row r="1689" spans="1:21" ht="12.75">
      <c r="A1689" s="92"/>
      <c r="B1689" s="233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  <c r="O1689" s="92"/>
      <c r="P1689" s="92"/>
      <c r="Q1689" s="92"/>
      <c r="R1689" s="92"/>
      <c r="S1689" s="92"/>
      <c r="T1689" s="92"/>
      <c r="U1689" s="92"/>
    </row>
    <row r="1690" spans="1:21" ht="12.75">
      <c r="A1690" s="92"/>
      <c r="B1690" s="233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  <c r="O1690" s="92"/>
      <c r="P1690" s="92"/>
      <c r="Q1690" s="92"/>
      <c r="R1690" s="92"/>
      <c r="S1690" s="92"/>
      <c r="T1690" s="92"/>
      <c r="U1690" s="92"/>
    </row>
    <row r="1691" spans="1:21" ht="12.75">
      <c r="A1691" s="92"/>
      <c r="B1691" s="233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</row>
    <row r="1692" spans="1:21" ht="12.75">
      <c r="A1692" s="92"/>
      <c r="B1692" s="233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92"/>
      <c r="R1692" s="92"/>
      <c r="S1692" s="92"/>
      <c r="T1692" s="92"/>
      <c r="U1692" s="92"/>
    </row>
    <row r="1693" spans="1:21" ht="12.75">
      <c r="A1693" s="92"/>
      <c r="B1693" s="233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  <c r="O1693" s="92"/>
      <c r="P1693" s="92"/>
      <c r="Q1693" s="92"/>
      <c r="R1693" s="92"/>
      <c r="S1693" s="92"/>
      <c r="T1693" s="92"/>
      <c r="U1693" s="92"/>
    </row>
    <row r="1694" spans="1:21" ht="12.75">
      <c r="A1694" s="92"/>
      <c r="B1694" s="233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  <c r="O1694" s="92"/>
      <c r="P1694" s="92"/>
      <c r="Q1694" s="92"/>
      <c r="R1694" s="92"/>
      <c r="S1694" s="92"/>
      <c r="T1694" s="92"/>
      <c r="U1694" s="92"/>
    </row>
    <row r="1695" spans="1:21" ht="12.75">
      <c r="A1695" s="92"/>
      <c r="B1695" s="233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  <c r="O1695" s="92"/>
      <c r="P1695" s="92"/>
      <c r="Q1695" s="92"/>
      <c r="R1695" s="92"/>
      <c r="S1695" s="92"/>
      <c r="T1695" s="92"/>
      <c r="U1695" s="92"/>
    </row>
    <row r="1696" spans="1:21" ht="12.75">
      <c r="A1696" s="92"/>
      <c r="B1696" s="233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  <c r="O1696" s="92"/>
      <c r="P1696" s="92"/>
      <c r="Q1696" s="92"/>
      <c r="R1696" s="92"/>
      <c r="S1696" s="92"/>
      <c r="T1696" s="92"/>
      <c r="U1696" s="92"/>
    </row>
    <row r="1697" spans="1:21" ht="12.75">
      <c r="A1697" s="92"/>
      <c r="B1697" s="233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  <c r="O1697" s="92"/>
      <c r="P1697" s="92"/>
      <c r="Q1697" s="92"/>
      <c r="R1697" s="92"/>
      <c r="S1697" s="92"/>
      <c r="T1697" s="92"/>
      <c r="U1697" s="92"/>
    </row>
    <row r="1698" spans="1:21" ht="12.75">
      <c r="A1698" s="92"/>
      <c r="B1698" s="233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  <c r="O1698" s="92"/>
      <c r="P1698" s="92"/>
      <c r="Q1698" s="92"/>
      <c r="R1698" s="92"/>
      <c r="S1698" s="92"/>
      <c r="T1698" s="92"/>
      <c r="U1698" s="92"/>
    </row>
    <row r="1699" spans="1:21" ht="12.75">
      <c r="A1699" s="92"/>
      <c r="B1699" s="233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  <c r="O1699" s="92"/>
      <c r="P1699" s="92"/>
      <c r="Q1699" s="92"/>
      <c r="R1699" s="92"/>
      <c r="S1699" s="92"/>
      <c r="T1699" s="92"/>
      <c r="U1699" s="92"/>
    </row>
    <row r="1700" spans="1:21" ht="12.75">
      <c r="A1700" s="92"/>
      <c r="B1700" s="233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  <c r="O1700" s="92"/>
      <c r="P1700" s="92"/>
      <c r="Q1700" s="92"/>
      <c r="R1700" s="92"/>
      <c r="S1700" s="92"/>
      <c r="T1700" s="92"/>
      <c r="U1700" s="92"/>
    </row>
    <row r="1701" spans="1:21" ht="12.75">
      <c r="A1701" s="92"/>
      <c r="B1701" s="233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  <c r="O1701" s="92"/>
      <c r="P1701" s="92"/>
      <c r="Q1701" s="92"/>
      <c r="R1701" s="92"/>
      <c r="S1701" s="92"/>
      <c r="T1701" s="92"/>
      <c r="U1701" s="92"/>
    </row>
    <row r="1702" spans="1:21" ht="12.75">
      <c r="A1702" s="92"/>
      <c r="B1702" s="233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  <c r="O1702" s="92"/>
      <c r="P1702" s="92"/>
      <c r="Q1702" s="92"/>
      <c r="R1702" s="92"/>
      <c r="S1702" s="92"/>
      <c r="T1702" s="92"/>
      <c r="U1702" s="92"/>
    </row>
    <row r="1703" spans="1:21" ht="12.75">
      <c r="A1703" s="92"/>
      <c r="B1703" s="233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  <c r="O1703" s="92"/>
      <c r="P1703" s="92"/>
      <c r="Q1703" s="92"/>
      <c r="R1703" s="92"/>
      <c r="S1703" s="92"/>
      <c r="T1703" s="92"/>
      <c r="U1703" s="92"/>
    </row>
    <row r="1704" spans="1:21" ht="12.75">
      <c r="A1704" s="92"/>
      <c r="B1704" s="233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  <c r="O1704" s="92"/>
      <c r="P1704" s="92"/>
      <c r="Q1704" s="92"/>
      <c r="R1704" s="92"/>
      <c r="S1704" s="92"/>
      <c r="T1704" s="92"/>
      <c r="U1704" s="92"/>
    </row>
    <row r="1705" spans="1:21" ht="12.75">
      <c r="A1705" s="92"/>
      <c r="B1705" s="233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2"/>
      <c r="T1705" s="92"/>
      <c r="U1705" s="92"/>
    </row>
    <row r="1706" spans="1:21" ht="12.75">
      <c r="A1706" s="92"/>
      <c r="B1706" s="233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  <c r="O1706" s="92"/>
      <c r="P1706" s="92"/>
      <c r="Q1706" s="92"/>
      <c r="R1706" s="92"/>
      <c r="S1706" s="92"/>
      <c r="T1706" s="92"/>
      <c r="U1706" s="92"/>
    </row>
    <row r="1707" spans="1:21" ht="12.75">
      <c r="A1707" s="92"/>
      <c r="B1707" s="233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</row>
    <row r="1708" spans="1:21" ht="12.75">
      <c r="A1708" s="92"/>
      <c r="B1708" s="233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  <c r="O1708" s="92"/>
      <c r="P1708" s="92"/>
      <c r="Q1708" s="92"/>
      <c r="R1708" s="92"/>
      <c r="S1708" s="92"/>
      <c r="T1708" s="92"/>
      <c r="U1708" s="92"/>
    </row>
    <row r="1709" spans="1:21" ht="12.75">
      <c r="A1709" s="92"/>
      <c r="B1709" s="233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  <c r="O1709" s="92"/>
      <c r="P1709" s="92"/>
      <c r="Q1709" s="92"/>
      <c r="R1709" s="92"/>
      <c r="S1709" s="92"/>
      <c r="T1709" s="92"/>
      <c r="U1709" s="92"/>
    </row>
    <row r="1710" spans="1:21" ht="12.75">
      <c r="A1710" s="92"/>
      <c r="B1710" s="233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  <c r="O1710" s="92"/>
      <c r="P1710" s="92"/>
      <c r="Q1710" s="92"/>
      <c r="R1710" s="92"/>
      <c r="S1710" s="92"/>
      <c r="T1710" s="92"/>
      <c r="U1710" s="92"/>
    </row>
    <row r="1711" spans="1:21" ht="12.75">
      <c r="A1711" s="92"/>
      <c r="B1711" s="233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  <c r="O1711" s="92"/>
      <c r="P1711" s="92"/>
      <c r="Q1711" s="92"/>
      <c r="R1711" s="92"/>
      <c r="S1711" s="92"/>
      <c r="T1711" s="92"/>
      <c r="U1711" s="92"/>
    </row>
    <row r="1712" spans="1:21" ht="12.75">
      <c r="A1712" s="92"/>
      <c r="B1712" s="233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  <c r="O1712" s="92"/>
      <c r="P1712" s="92"/>
      <c r="Q1712" s="92"/>
      <c r="R1712" s="92"/>
      <c r="S1712" s="92"/>
      <c r="T1712" s="92"/>
      <c r="U1712" s="92"/>
    </row>
    <row r="1713" spans="1:21" ht="12.75">
      <c r="A1713" s="92"/>
      <c r="B1713" s="233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  <c r="O1713" s="92"/>
      <c r="P1713" s="92"/>
      <c r="Q1713" s="92"/>
      <c r="R1713" s="92"/>
      <c r="S1713" s="92"/>
      <c r="T1713" s="92"/>
      <c r="U1713" s="92"/>
    </row>
    <row r="1714" spans="1:21" ht="12.75">
      <c r="A1714" s="92"/>
      <c r="B1714" s="233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  <c r="O1714" s="92"/>
      <c r="P1714" s="92"/>
      <c r="Q1714" s="92"/>
      <c r="R1714" s="92"/>
      <c r="S1714" s="92"/>
      <c r="T1714" s="92"/>
      <c r="U1714" s="92"/>
    </row>
    <row r="1715" spans="1:21" ht="12.75">
      <c r="A1715" s="92"/>
      <c r="B1715" s="233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  <c r="O1715" s="92"/>
      <c r="P1715" s="92"/>
      <c r="Q1715" s="92"/>
      <c r="R1715" s="92"/>
      <c r="S1715" s="92"/>
      <c r="T1715" s="92"/>
      <c r="U1715" s="92"/>
    </row>
    <row r="1716" spans="1:21" ht="12.75">
      <c r="A1716" s="92"/>
      <c r="B1716" s="233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</row>
    <row r="1717" spans="1:21" ht="12.75">
      <c r="A1717" s="92"/>
      <c r="B1717" s="233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  <c r="O1717" s="92"/>
      <c r="P1717" s="92"/>
      <c r="Q1717" s="92"/>
      <c r="R1717" s="92"/>
      <c r="S1717" s="92"/>
      <c r="T1717" s="92"/>
      <c r="U1717" s="92"/>
    </row>
    <row r="1718" spans="1:21" ht="12.75">
      <c r="A1718" s="92"/>
      <c r="B1718" s="233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92"/>
      <c r="R1718" s="92"/>
      <c r="S1718" s="92"/>
      <c r="T1718" s="92"/>
      <c r="U1718" s="92"/>
    </row>
    <row r="1719" spans="1:21" ht="12.75">
      <c r="A1719" s="92"/>
      <c r="B1719" s="233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  <c r="O1719" s="92"/>
      <c r="P1719" s="92"/>
      <c r="Q1719" s="92"/>
      <c r="R1719" s="92"/>
      <c r="S1719" s="92"/>
      <c r="T1719" s="92"/>
      <c r="U1719" s="92"/>
    </row>
    <row r="1720" spans="1:21" ht="12.75">
      <c r="A1720" s="92"/>
      <c r="B1720" s="233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  <c r="O1720" s="92"/>
      <c r="P1720" s="92"/>
      <c r="Q1720" s="92"/>
      <c r="R1720" s="92"/>
      <c r="S1720" s="92"/>
      <c r="T1720" s="92"/>
      <c r="U1720" s="92"/>
    </row>
    <row r="1721" spans="1:21" ht="12.75">
      <c r="A1721" s="92"/>
      <c r="B1721" s="233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  <c r="O1721" s="92"/>
      <c r="P1721" s="92"/>
      <c r="Q1721" s="92"/>
      <c r="R1721" s="92"/>
      <c r="S1721" s="92"/>
      <c r="T1721" s="92"/>
      <c r="U1721" s="92"/>
    </row>
    <row r="1722" spans="1:21" ht="12.75">
      <c r="A1722" s="92"/>
      <c r="B1722" s="233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</row>
    <row r="1723" spans="1:21" ht="12.75">
      <c r="A1723" s="92"/>
      <c r="B1723" s="233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  <c r="O1723" s="92"/>
      <c r="P1723" s="92"/>
      <c r="Q1723" s="92"/>
      <c r="R1723" s="92"/>
      <c r="S1723" s="92"/>
      <c r="T1723" s="92"/>
      <c r="U1723" s="92"/>
    </row>
    <row r="1724" spans="1:21" ht="12.75">
      <c r="A1724" s="92"/>
      <c r="B1724" s="233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  <c r="O1724" s="92"/>
      <c r="P1724" s="92"/>
      <c r="Q1724" s="92"/>
      <c r="R1724" s="92"/>
      <c r="S1724" s="92"/>
      <c r="T1724" s="92"/>
      <c r="U1724" s="92"/>
    </row>
    <row r="1725" spans="1:21" ht="12.75">
      <c r="A1725" s="92"/>
      <c r="B1725" s="233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  <c r="O1725" s="92"/>
      <c r="P1725" s="92"/>
      <c r="Q1725" s="92"/>
      <c r="R1725" s="92"/>
      <c r="S1725" s="92"/>
      <c r="T1725" s="92"/>
      <c r="U1725" s="92"/>
    </row>
    <row r="1726" spans="1:21" ht="12.75">
      <c r="A1726" s="92"/>
      <c r="B1726" s="233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  <c r="O1726" s="92"/>
      <c r="P1726" s="92"/>
      <c r="Q1726" s="92"/>
      <c r="R1726" s="92"/>
      <c r="S1726" s="92"/>
      <c r="T1726" s="92"/>
      <c r="U1726" s="92"/>
    </row>
    <row r="1727" spans="1:21" ht="12.75">
      <c r="A1727" s="92"/>
      <c r="B1727" s="233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  <c r="O1727" s="92"/>
      <c r="P1727" s="92"/>
      <c r="Q1727" s="92"/>
      <c r="R1727" s="92"/>
      <c r="S1727" s="92"/>
      <c r="T1727" s="92"/>
      <c r="U1727" s="92"/>
    </row>
    <row r="1728" spans="1:21" ht="12.75">
      <c r="A1728" s="92"/>
      <c r="B1728" s="233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  <c r="O1728" s="92"/>
      <c r="P1728" s="92"/>
      <c r="Q1728" s="92"/>
      <c r="R1728" s="92"/>
      <c r="S1728" s="92"/>
      <c r="T1728" s="92"/>
      <c r="U1728" s="92"/>
    </row>
    <row r="1729" spans="1:21" ht="12.75">
      <c r="A1729" s="92"/>
      <c r="B1729" s="233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  <c r="O1729" s="92"/>
      <c r="P1729" s="92"/>
      <c r="Q1729" s="92"/>
      <c r="R1729" s="92"/>
      <c r="S1729" s="92"/>
      <c r="T1729" s="92"/>
      <c r="U1729" s="92"/>
    </row>
    <row r="1730" spans="1:21" ht="12.75">
      <c r="A1730" s="92"/>
      <c r="B1730" s="233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  <c r="O1730" s="92"/>
      <c r="P1730" s="92"/>
      <c r="Q1730" s="92"/>
      <c r="R1730" s="92"/>
      <c r="S1730" s="92"/>
      <c r="T1730" s="92"/>
      <c r="U1730" s="92"/>
    </row>
    <row r="1731" spans="1:21" ht="12.75">
      <c r="A1731" s="92"/>
      <c r="B1731" s="233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92"/>
      <c r="S1731" s="92"/>
      <c r="T1731" s="92"/>
      <c r="U1731" s="92"/>
    </row>
    <row r="1732" spans="1:21" ht="12.75">
      <c r="A1732" s="92"/>
      <c r="B1732" s="233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  <c r="O1732" s="92"/>
      <c r="P1732" s="92"/>
      <c r="Q1732" s="92"/>
      <c r="R1732" s="92"/>
      <c r="S1732" s="92"/>
      <c r="T1732" s="92"/>
      <c r="U1732" s="92"/>
    </row>
    <row r="1733" spans="1:21" ht="12.75">
      <c r="A1733" s="92"/>
      <c r="B1733" s="233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</row>
    <row r="1734" spans="1:21" ht="12.75">
      <c r="A1734" s="92"/>
      <c r="B1734" s="233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  <c r="O1734" s="92"/>
      <c r="P1734" s="92"/>
      <c r="Q1734" s="92"/>
      <c r="R1734" s="92"/>
      <c r="S1734" s="92"/>
      <c r="T1734" s="92"/>
      <c r="U1734" s="92"/>
    </row>
    <row r="1735" spans="1:21" ht="12.75">
      <c r="A1735" s="92"/>
      <c r="B1735" s="233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  <c r="O1735" s="92"/>
      <c r="P1735" s="92"/>
      <c r="Q1735" s="92"/>
      <c r="R1735" s="92"/>
      <c r="S1735" s="92"/>
      <c r="T1735" s="92"/>
      <c r="U1735" s="92"/>
    </row>
    <row r="1736" spans="1:21" ht="12.75">
      <c r="A1736" s="92"/>
      <c r="B1736" s="233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  <c r="P1736" s="92"/>
      <c r="Q1736" s="92"/>
      <c r="R1736" s="92"/>
      <c r="S1736" s="92"/>
      <c r="T1736" s="92"/>
      <c r="U1736" s="92"/>
    </row>
    <row r="1737" spans="1:21" ht="12.75">
      <c r="A1737" s="92"/>
      <c r="B1737" s="233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  <c r="O1737" s="92"/>
      <c r="P1737" s="92"/>
      <c r="Q1737" s="92"/>
      <c r="R1737" s="92"/>
      <c r="S1737" s="92"/>
      <c r="T1737" s="92"/>
      <c r="U1737" s="92"/>
    </row>
    <row r="1738" spans="1:21" ht="12.75">
      <c r="A1738" s="92"/>
      <c r="B1738" s="233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  <c r="O1738" s="92"/>
      <c r="P1738" s="92"/>
      <c r="Q1738" s="92"/>
      <c r="R1738" s="92"/>
      <c r="S1738" s="92"/>
      <c r="T1738" s="92"/>
      <c r="U1738" s="92"/>
    </row>
    <row r="1739" spans="1:21" ht="12.75">
      <c r="A1739" s="92"/>
      <c r="B1739" s="233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  <c r="O1739" s="92"/>
      <c r="P1739" s="92"/>
      <c r="Q1739" s="92"/>
      <c r="R1739" s="92"/>
      <c r="S1739" s="92"/>
      <c r="T1739" s="92"/>
      <c r="U1739" s="92"/>
    </row>
    <row r="1740" spans="1:21" ht="12.75">
      <c r="A1740" s="92"/>
      <c r="B1740" s="233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  <c r="O1740" s="92"/>
      <c r="P1740" s="92"/>
      <c r="Q1740" s="92"/>
      <c r="R1740" s="92"/>
      <c r="S1740" s="92"/>
      <c r="T1740" s="92"/>
      <c r="U1740" s="92"/>
    </row>
    <row r="1741" spans="1:21" ht="12.75">
      <c r="A1741" s="92"/>
      <c r="B1741" s="233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</row>
    <row r="1742" spans="1:21" ht="12.75">
      <c r="A1742" s="92"/>
      <c r="B1742" s="233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  <c r="O1742" s="92"/>
      <c r="P1742" s="92"/>
      <c r="Q1742" s="92"/>
      <c r="R1742" s="92"/>
      <c r="S1742" s="92"/>
      <c r="T1742" s="92"/>
      <c r="U1742" s="92"/>
    </row>
    <row r="1743" spans="1:21" ht="12.75">
      <c r="A1743" s="92"/>
      <c r="B1743" s="233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  <c r="O1743" s="92"/>
      <c r="P1743" s="92"/>
      <c r="Q1743" s="92"/>
      <c r="R1743" s="92"/>
      <c r="S1743" s="92"/>
      <c r="T1743" s="92"/>
      <c r="U1743" s="92"/>
    </row>
    <row r="1744" spans="1:21" ht="12.75">
      <c r="A1744" s="92"/>
      <c r="B1744" s="233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92"/>
      <c r="R1744" s="92"/>
      <c r="S1744" s="92"/>
      <c r="T1744" s="92"/>
      <c r="U1744" s="92"/>
    </row>
    <row r="1745" spans="1:21" ht="12.75">
      <c r="A1745" s="92"/>
      <c r="B1745" s="233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  <c r="O1745" s="92"/>
      <c r="P1745" s="92"/>
      <c r="Q1745" s="92"/>
      <c r="R1745" s="92"/>
      <c r="S1745" s="92"/>
      <c r="T1745" s="92"/>
      <c r="U1745" s="92"/>
    </row>
    <row r="1746" spans="1:21" ht="12.75">
      <c r="A1746" s="92"/>
      <c r="B1746" s="233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  <c r="O1746" s="92"/>
      <c r="P1746" s="92"/>
      <c r="Q1746" s="92"/>
      <c r="R1746" s="92"/>
      <c r="S1746" s="92"/>
      <c r="T1746" s="92"/>
      <c r="U1746" s="92"/>
    </row>
    <row r="1747" spans="1:21" ht="12.75">
      <c r="A1747" s="92"/>
      <c r="B1747" s="233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  <c r="O1747" s="92"/>
      <c r="P1747" s="92"/>
      <c r="Q1747" s="92"/>
      <c r="R1747" s="92"/>
      <c r="S1747" s="92"/>
      <c r="T1747" s="92"/>
      <c r="U1747" s="92"/>
    </row>
    <row r="1748" spans="1:21" ht="12.75">
      <c r="A1748" s="92"/>
      <c r="B1748" s="233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</row>
    <row r="1749" spans="1:21" ht="12.75">
      <c r="A1749" s="92"/>
      <c r="B1749" s="233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  <c r="O1749" s="92"/>
      <c r="P1749" s="92"/>
      <c r="Q1749" s="92"/>
      <c r="R1749" s="92"/>
      <c r="S1749" s="92"/>
      <c r="T1749" s="92"/>
      <c r="U1749" s="92"/>
    </row>
    <row r="1750" spans="1:21" ht="12.75">
      <c r="A1750" s="92"/>
      <c r="B1750" s="233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  <c r="O1750" s="92"/>
      <c r="P1750" s="92"/>
      <c r="Q1750" s="92"/>
      <c r="R1750" s="92"/>
      <c r="S1750" s="92"/>
      <c r="T1750" s="92"/>
      <c r="U1750" s="92"/>
    </row>
    <row r="1751" spans="1:21" ht="12.75">
      <c r="A1751" s="92"/>
      <c r="B1751" s="233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  <c r="O1751" s="92"/>
      <c r="P1751" s="92"/>
      <c r="Q1751" s="92"/>
      <c r="R1751" s="92"/>
      <c r="S1751" s="92"/>
      <c r="T1751" s="92"/>
      <c r="U1751" s="92"/>
    </row>
    <row r="1752" spans="1:21" ht="12.75">
      <c r="A1752" s="92"/>
      <c r="B1752" s="233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  <c r="O1752" s="92"/>
      <c r="P1752" s="92"/>
      <c r="Q1752" s="92"/>
      <c r="R1752" s="92"/>
      <c r="S1752" s="92"/>
      <c r="T1752" s="92"/>
      <c r="U1752" s="92"/>
    </row>
    <row r="1753" spans="1:21" ht="12.75">
      <c r="A1753" s="92"/>
      <c r="B1753" s="233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  <c r="O1753" s="92"/>
      <c r="P1753" s="92"/>
      <c r="Q1753" s="92"/>
      <c r="R1753" s="92"/>
      <c r="S1753" s="92"/>
      <c r="T1753" s="92"/>
      <c r="U1753" s="92"/>
    </row>
    <row r="1754" spans="1:21" ht="12.75">
      <c r="A1754" s="92"/>
      <c r="B1754" s="233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</row>
    <row r="1755" spans="1:21" ht="12.75">
      <c r="A1755" s="92"/>
      <c r="B1755" s="233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  <c r="O1755" s="92"/>
      <c r="P1755" s="92"/>
      <c r="Q1755" s="92"/>
      <c r="R1755" s="92"/>
      <c r="S1755" s="92"/>
      <c r="T1755" s="92"/>
      <c r="U1755" s="92"/>
    </row>
    <row r="1756" spans="1:21" ht="12.75">
      <c r="A1756" s="92"/>
      <c r="B1756" s="233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  <c r="O1756" s="92"/>
      <c r="P1756" s="92"/>
      <c r="Q1756" s="92"/>
      <c r="R1756" s="92"/>
      <c r="S1756" s="92"/>
      <c r="T1756" s="92"/>
      <c r="U1756" s="92"/>
    </row>
    <row r="1757" spans="1:21" ht="12.75">
      <c r="A1757" s="92"/>
      <c r="B1757" s="233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  <c r="O1757" s="92"/>
      <c r="P1757" s="92"/>
      <c r="Q1757" s="92"/>
      <c r="R1757" s="92"/>
      <c r="S1757" s="92"/>
      <c r="T1757" s="92"/>
      <c r="U1757" s="92"/>
    </row>
    <row r="1758" spans="1:21" ht="12.75">
      <c r="A1758" s="92"/>
      <c r="B1758" s="233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  <c r="O1758" s="92"/>
      <c r="P1758" s="92"/>
      <c r="Q1758" s="92"/>
      <c r="R1758" s="92"/>
      <c r="S1758" s="92"/>
      <c r="T1758" s="92"/>
      <c r="U1758" s="92"/>
    </row>
    <row r="1759" spans="1:21" ht="12.75">
      <c r="A1759" s="92"/>
      <c r="B1759" s="233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  <c r="O1759" s="92"/>
      <c r="P1759" s="92"/>
      <c r="Q1759" s="92"/>
      <c r="R1759" s="92"/>
      <c r="S1759" s="92"/>
      <c r="T1759" s="92"/>
      <c r="U1759" s="92"/>
    </row>
    <row r="1760" spans="1:21" ht="12.75">
      <c r="A1760" s="92"/>
      <c r="B1760" s="233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  <c r="O1760" s="92"/>
      <c r="P1760" s="92"/>
      <c r="Q1760" s="92"/>
      <c r="R1760" s="92"/>
      <c r="S1760" s="92"/>
      <c r="T1760" s="92"/>
      <c r="U1760" s="92"/>
    </row>
    <row r="1761" spans="1:21" ht="12.75">
      <c r="A1761" s="92"/>
      <c r="B1761" s="233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  <c r="O1761" s="92"/>
      <c r="P1761" s="92"/>
      <c r="Q1761" s="92"/>
      <c r="R1761" s="92"/>
      <c r="S1761" s="92"/>
      <c r="T1761" s="92"/>
      <c r="U1761" s="92"/>
    </row>
    <row r="1762" spans="1:21" ht="12.75">
      <c r="A1762" s="92"/>
      <c r="B1762" s="233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  <c r="O1762" s="92"/>
      <c r="P1762" s="92"/>
      <c r="Q1762" s="92"/>
      <c r="R1762" s="92"/>
      <c r="S1762" s="92"/>
      <c r="T1762" s="92"/>
      <c r="U1762" s="92"/>
    </row>
    <row r="1763" spans="1:21" ht="12.75">
      <c r="A1763" s="92"/>
      <c r="B1763" s="233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  <c r="O1763" s="92"/>
      <c r="P1763" s="92"/>
      <c r="Q1763" s="92"/>
      <c r="R1763" s="92"/>
      <c r="S1763" s="92"/>
      <c r="T1763" s="92"/>
      <c r="U1763" s="92"/>
    </row>
    <row r="1764" spans="1:21" ht="12.75">
      <c r="A1764" s="92"/>
      <c r="B1764" s="233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  <c r="O1764" s="92"/>
      <c r="P1764" s="92"/>
      <c r="Q1764" s="92"/>
      <c r="R1764" s="92"/>
      <c r="S1764" s="92"/>
      <c r="T1764" s="92"/>
      <c r="U1764" s="92"/>
    </row>
    <row r="1765" spans="1:21" ht="12.75">
      <c r="A1765" s="92"/>
      <c r="B1765" s="233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92"/>
      <c r="R1765" s="92"/>
      <c r="S1765" s="92"/>
      <c r="T1765" s="92"/>
      <c r="U1765" s="92"/>
    </row>
    <row r="1766" spans="1:21" ht="12.75">
      <c r="A1766" s="92"/>
      <c r="B1766" s="233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  <c r="O1766" s="92"/>
      <c r="P1766" s="92"/>
      <c r="Q1766" s="92"/>
      <c r="R1766" s="92"/>
      <c r="S1766" s="92"/>
      <c r="T1766" s="92"/>
      <c r="U1766" s="92"/>
    </row>
    <row r="1767" spans="1:21" ht="12.75">
      <c r="A1767" s="92"/>
      <c r="B1767" s="233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  <c r="O1767" s="92"/>
      <c r="P1767" s="92"/>
      <c r="Q1767" s="92"/>
      <c r="R1767" s="92"/>
      <c r="S1767" s="92"/>
      <c r="T1767" s="92"/>
      <c r="U1767" s="92"/>
    </row>
    <row r="1768" spans="1:21" ht="12.75">
      <c r="A1768" s="92"/>
      <c r="B1768" s="233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  <c r="O1768" s="92"/>
      <c r="P1768" s="92"/>
      <c r="Q1768" s="92"/>
      <c r="R1768" s="92"/>
      <c r="S1768" s="92"/>
      <c r="T1768" s="92"/>
      <c r="U1768" s="92"/>
    </row>
    <row r="1769" spans="1:21" ht="12.75">
      <c r="A1769" s="92"/>
      <c r="B1769" s="233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  <c r="O1769" s="92"/>
      <c r="P1769" s="92"/>
      <c r="Q1769" s="92"/>
      <c r="R1769" s="92"/>
      <c r="S1769" s="92"/>
      <c r="T1769" s="92"/>
      <c r="U1769" s="92"/>
    </row>
    <row r="1770" spans="1:21" ht="12.75">
      <c r="A1770" s="92"/>
      <c r="B1770" s="233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  <c r="O1770" s="92"/>
      <c r="P1770" s="92"/>
      <c r="Q1770" s="92"/>
      <c r="R1770" s="92"/>
      <c r="S1770" s="92"/>
      <c r="T1770" s="92"/>
      <c r="U1770" s="92"/>
    </row>
    <row r="1771" spans="1:21" ht="12.75">
      <c r="A1771" s="92"/>
      <c r="B1771" s="233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92"/>
      <c r="R1771" s="92"/>
      <c r="S1771" s="92"/>
      <c r="T1771" s="92"/>
      <c r="U1771" s="92"/>
    </row>
    <row r="1772" spans="1:21" ht="12.75">
      <c r="A1772" s="92"/>
      <c r="B1772" s="233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  <c r="O1772" s="92"/>
      <c r="P1772" s="92"/>
      <c r="Q1772" s="92"/>
      <c r="R1772" s="92"/>
      <c r="S1772" s="92"/>
      <c r="T1772" s="92"/>
      <c r="U1772" s="92"/>
    </row>
    <row r="1773" spans="1:21" ht="12.75">
      <c r="A1773" s="92"/>
      <c r="B1773" s="233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2"/>
      <c r="T1773" s="92"/>
      <c r="U1773" s="92"/>
    </row>
    <row r="1774" spans="1:21" ht="12.75">
      <c r="A1774" s="92"/>
      <c r="B1774" s="233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  <c r="O1774" s="92"/>
      <c r="P1774" s="92"/>
      <c r="Q1774" s="92"/>
      <c r="R1774" s="92"/>
      <c r="S1774" s="92"/>
      <c r="T1774" s="92"/>
      <c r="U1774" s="92"/>
    </row>
    <row r="1775" spans="1:21" ht="12.75">
      <c r="A1775" s="92"/>
      <c r="B1775" s="233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92"/>
      <c r="R1775" s="92"/>
      <c r="S1775" s="92"/>
      <c r="T1775" s="92"/>
      <c r="U1775" s="92"/>
    </row>
    <row r="1776" spans="1:21" ht="12.75">
      <c r="A1776" s="92"/>
      <c r="B1776" s="233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  <c r="O1776" s="92"/>
      <c r="P1776" s="92"/>
      <c r="Q1776" s="92"/>
      <c r="R1776" s="92"/>
      <c r="S1776" s="92"/>
      <c r="T1776" s="92"/>
      <c r="U1776" s="92"/>
    </row>
    <row r="1777" spans="1:21" ht="12.75">
      <c r="A1777" s="92"/>
      <c r="B1777" s="233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  <c r="T1777" s="92"/>
      <c r="U1777" s="92"/>
    </row>
    <row r="1778" spans="1:21" ht="12.75">
      <c r="A1778" s="92"/>
      <c r="B1778" s="233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  <c r="O1778" s="92"/>
      <c r="P1778" s="92"/>
      <c r="Q1778" s="92"/>
      <c r="R1778" s="92"/>
      <c r="S1778" s="92"/>
      <c r="T1778" s="92"/>
      <c r="U1778" s="92"/>
    </row>
    <row r="1779" spans="1:21" ht="12.75">
      <c r="A1779" s="92"/>
      <c r="B1779" s="233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</row>
    <row r="1780" spans="1:21" ht="12.75">
      <c r="A1780" s="92"/>
      <c r="B1780" s="233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  <c r="O1780" s="92"/>
      <c r="P1780" s="92"/>
      <c r="Q1780" s="92"/>
      <c r="R1780" s="92"/>
      <c r="S1780" s="92"/>
      <c r="T1780" s="92"/>
      <c r="U1780" s="92"/>
    </row>
    <row r="1781" spans="1:21" ht="12.75">
      <c r="A1781" s="92"/>
      <c r="B1781" s="233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</row>
    <row r="1782" spans="1:21" ht="12.75">
      <c r="A1782" s="92"/>
      <c r="B1782" s="233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  <c r="O1782" s="92"/>
      <c r="P1782" s="92"/>
      <c r="Q1782" s="92"/>
      <c r="R1782" s="92"/>
      <c r="S1782" s="92"/>
      <c r="T1782" s="92"/>
      <c r="U1782" s="92"/>
    </row>
    <row r="1783" spans="1:21" ht="12.75">
      <c r="A1783" s="92"/>
      <c r="B1783" s="233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  <c r="O1783" s="92"/>
      <c r="P1783" s="92"/>
      <c r="Q1783" s="92"/>
      <c r="R1783" s="92"/>
      <c r="S1783" s="92"/>
      <c r="T1783" s="92"/>
      <c r="U1783" s="92"/>
    </row>
    <row r="1784" spans="1:21" ht="12.75">
      <c r="A1784" s="92"/>
      <c r="B1784" s="233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  <c r="O1784" s="92"/>
      <c r="P1784" s="92"/>
      <c r="Q1784" s="92"/>
      <c r="R1784" s="92"/>
      <c r="S1784" s="92"/>
      <c r="T1784" s="92"/>
      <c r="U1784" s="92"/>
    </row>
    <row r="1785" spans="1:21" ht="12.75">
      <c r="A1785" s="92"/>
      <c r="B1785" s="233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</row>
    <row r="1786" spans="1:21" ht="12.75">
      <c r="A1786" s="92"/>
      <c r="B1786" s="233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  <c r="O1786" s="92"/>
      <c r="P1786" s="92"/>
      <c r="Q1786" s="92"/>
      <c r="R1786" s="92"/>
      <c r="S1786" s="92"/>
      <c r="T1786" s="92"/>
      <c r="U1786" s="92"/>
    </row>
    <row r="1787" spans="1:21" ht="12.75">
      <c r="A1787" s="92"/>
      <c r="B1787" s="233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  <c r="O1787" s="92"/>
      <c r="P1787" s="92"/>
      <c r="Q1787" s="92"/>
      <c r="R1787" s="92"/>
      <c r="S1787" s="92"/>
      <c r="T1787" s="92"/>
      <c r="U1787" s="92"/>
    </row>
    <row r="1788" spans="1:21" ht="12.75">
      <c r="A1788" s="92"/>
      <c r="B1788" s="233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  <c r="O1788" s="92"/>
      <c r="P1788" s="92"/>
      <c r="Q1788" s="92"/>
      <c r="R1788" s="92"/>
      <c r="S1788" s="92"/>
      <c r="T1788" s="92"/>
      <c r="U1788" s="92"/>
    </row>
    <row r="1789" spans="1:21" ht="12.75">
      <c r="A1789" s="92"/>
      <c r="B1789" s="233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  <c r="O1789" s="92"/>
      <c r="P1789" s="92"/>
      <c r="Q1789" s="92"/>
      <c r="R1789" s="92"/>
      <c r="S1789" s="92"/>
      <c r="T1789" s="92"/>
      <c r="U1789" s="92"/>
    </row>
    <row r="1790" spans="1:21" ht="12.75">
      <c r="A1790" s="92"/>
      <c r="B1790" s="233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  <c r="O1790" s="92"/>
      <c r="P1790" s="92"/>
      <c r="Q1790" s="92"/>
      <c r="R1790" s="92"/>
      <c r="S1790" s="92"/>
      <c r="T1790" s="92"/>
      <c r="U1790" s="92"/>
    </row>
    <row r="1791" spans="1:21" ht="12.75">
      <c r="A1791" s="92"/>
      <c r="B1791" s="233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  <c r="O1791" s="92"/>
      <c r="P1791" s="92"/>
      <c r="Q1791" s="92"/>
      <c r="R1791" s="92"/>
      <c r="S1791" s="92"/>
      <c r="T1791" s="92"/>
      <c r="U1791" s="92"/>
    </row>
    <row r="1792" spans="1:21" ht="12.75">
      <c r="A1792" s="92"/>
      <c r="B1792" s="233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  <c r="O1792" s="92"/>
      <c r="P1792" s="92"/>
      <c r="Q1792" s="92"/>
      <c r="R1792" s="92"/>
      <c r="S1792" s="92"/>
      <c r="T1792" s="92"/>
      <c r="U1792" s="92"/>
    </row>
    <row r="1793" spans="1:21" ht="12.75">
      <c r="A1793" s="92"/>
      <c r="B1793" s="233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  <c r="Q1793" s="92"/>
      <c r="R1793" s="92"/>
      <c r="S1793" s="92"/>
      <c r="T1793" s="92"/>
      <c r="U1793" s="92"/>
    </row>
    <row r="1794" spans="1:21" ht="12.75">
      <c r="A1794" s="92"/>
      <c r="B1794" s="233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  <c r="O1794" s="92"/>
      <c r="P1794" s="92"/>
      <c r="Q1794" s="92"/>
      <c r="R1794" s="92"/>
      <c r="S1794" s="92"/>
      <c r="T1794" s="92"/>
      <c r="U1794" s="92"/>
    </row>
    <row r="1795" spans="1:21" ht="12.75">
      <c r="A1795" s="92"/>
      <c r="B1795" s="233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  <c r="O1795" s="92"/>
      <c r="P1795" s="92"/>
      <c r="Q1795" s="92"/>
      <c r="R1795" s="92"/>
      <c r="S1795" s="92"/>
      <c r="T1795" s="92"/>
      <c r="U1795" s="92"/>
    </row>
    <row r="1796" spans="1:21" ht="12.75">
      <c r="A1796" s="92"/>
      <c r="B1796" s="233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</row>
    <row r="1797" spans="1:21" ht="12.75">
      <c r="A1797" s="92"/>
      <c r="B1797" s="233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92"/>
      <c r="R1797" s="92"/>
      <c r="S1797" s="92"/>
      <c r="T1797" s="92"/>
      <c r="U1797" s="92"/>
    </row>
    <row r="1798" spans="1:21" ht="12.75">
      <c r="A1798" s="92"/>
      <c r="B1798" s="233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  <c r="O1798" s="92"/>
      <c r="P1798" s="92"/>
      <c r="Q1798" s="92"/>
      <c r="R1798" s="92"/>
      <c r="S1798" s="92"/>
      <c r="T1798" s="92"/>
      <c r="U1798" s="92"/>
    </row>
    <row r="1799" spans="1:21" ht="12.75">
      <c r="A1799" s="92"/>
      <c r="B1799" s="233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  <c r="O1799" s="92"/>
      <c r="P1799" s="92"/>
      <c r="Q1799" s="92"/>
      <c r="R1799" s="92"/>
      <c r="S1799" s="92"/>
      <c r="T1799" s="92"/>
      <c r="U1799" s="92"/>
    </row>
    <row r="1800" spans="1:21" ht="12.75">
      <c r="A1800" s="92"/>
      <c r="B1800" s="233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  <c r="O1800" s="92"/>
      <c r="P1800" s="92"/>
      <c r="Q1800" s="92"/>
      <c r="R1800" s="92"/>
      <c r="S1800" s="92"/>
      <c r="T1800" s="92"/>
      <c r="U1800" s="92"/>
    </row>
    <row r="1801" spans="1:21" ht="12.75">
      <c r="A1801" s="92"/>
      <c r="B1801" s="233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  <c r="O1801" s="92"/>
      <c r="P1801" s="92"/>
      <c r="Q1801" s="92"/>
      <c r="R1801" s="92"/>
      <c r="S1801" s="92"/>
      <c r="T1801" s="92"/>
      <c r="U1801" s="92"/>
    </row>
    <row r="1802" spans="1:21" ht="12.75">
      <c r="A1802" s="92"/>
      <c r="B1802" s="233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  <c r="O1802" s="92"/>
      <c r="P1802" s="92"/>
      <c r="Q1802" s="92"/>
      <c r="R1802" s="92"/>
      <c r="S1802" s="92"/>
      <c r="T1802" s="92"/>
      <c r="U1802" s="92"/>
    </row>
    <row r="1803" spans="1:21" ht="12.75">
      <c r="A1803" s="92"/>
      <c r="B1803" s="233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  <c r="O1803" s="92"/>
      <c r="P1803" s="92"/>
      <c r="Q1803" s="92"/>
      <c r="R1803" s="92"/>
      <c r="S1803" s="92"/>
      <c r="T1803" s="92"/>
      <c r="U1803" s="92"/>
    </row>
    <row r="1804" spans="1:21" ht="12.75">
      <c r="A1804" s="92"/>
      <c r="B1804" s="233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  <c r="O1804" s="92"/>
      <c r="P1804" s="92"/>
      <c r="Q1804" s="92"/>
      <c r="R1804" s="92"/>
      <c r="S1804" s="92"/>
      <c r="T1804" s="92"/>
      <c r="U1804" s="92"/>
    </row>
    <row r="1805" spans="1:21" ht="12.75">
      <c r="A1805" s="92"/>
      <c r="B1805" s="233"/>
      <c r="C1805" s="92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  <c r="O1805" s="92"/>
      <c r="P1805" s="92"/>
      <c r="Q1805" s="92"/>
      <c r="R1805" s="92"/>
      <c r="S1805" s="92"/>
      <c r="T1805" s="92"/>
      <c r="U1805" s="92"/>
    </row>
    <row r="1806" spans="1:21" ht="12.75">
      <c r="A1806" s="92"/>
      <c r="B1806" s="233"/>
      <c r="C1806" s="92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  <c r="O1806" s="92"/>
      <c r="P1806" s="92"/>
      <c r="Q1806" s="92"/>
      <c r="R1806" s="92"/>
      <c r="S1806" s="92"/>
      <c r="T1806" s="92"/>
      <c r="U1806" s="92"/>
    </row>
    <row r="1807" spans="1:21" ht="12.75">
      <c r="A1807" s="92"/>
      <c r="B1807" s="233"/>
      <c r="C1807" s="92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  <c r="O1807" s="92"/>
      <c r="P1807" s="92"/>
      <c r="Q1807" s="92"/>
      <c r="R1807" s="92"/>
      <c r="S1807" s="92"/>
      <c r="T1807" s="92"/>
      <c r="U1807" s="92"/>
    </row>
    <row r="1808" spans="1:21" ht="12.75">
      <c r="A1808" s="92"/>
      <c r="B1808" s="233"/>
      <c r="C1808" s="92"/>
      <c r="D1808" s="92"/>
      <c r="E1808" s="92"/>
      <c r="F1808" s="92"/>
      <c r="G1808" s="92"/>
      <c r="H1808" s="92"/>
      <c r="I1808" s="92"/>
      <c r="J1808" s="92"/>
      <c r="K1808" s="92"/>
      <c r="L1808" s="92"/>
      <c r="M1808" s="92"/>
      <c r="N1808" s="92"/>
      <c r="O1808" s="92"/>
      <c r="P1808" s="92"/>
      <c r="Q1808" s="92"/>
      <c r="R1808" s="92"/>
      <c r="S1808" s="92"/>
      <c r="T1808" s="92"/>
      <c r="U1808" s="92"/>
    </row>
    <row r="1809" spans="1:21" ht="12.75">
      <c r="A1809" s="92"/>
      <c r="B1809" s="233"/>
      <c r="C1809" s="92"/>
      <c r="D1809" s="92"/>
      <c r="E1809" s="92"/>
      <c r="F1809" s="92"/>
      <c r="G1809" s="92"/>
      <c r="H1809" s="92"/>
      <c r="I1809" s="92"/>
      <c r="J1809" s="92"/>
      <c r="K1809" s="92"/>
      <c r="L1809" s="92"/>
      <c r="M1809" s="92"/>
      <c r="N1809" s="92"/>
      <c r="O1809" s="92"/>
      <c r="P1809" s="92"/>
      <c r="Q1809" s="92"/>
      <c r="R1809" s="92"/>
      <c r="S1809" s="92"/>
      <c r="T1809" s="92"/>
      <c r="U1809" s="92"/>
    </row>
    <row r="1810" spans="1:21" ht="12.75">
      <c r="A1810" s="92"/>
      <c r="B1810" s="233"/>
      <c r="C1810" s="92"/>
      <c r="D1810" s="92"/>
      <c r="E1810" s="92"/>
      <c r="F1810" s="92"/>
      <c r="G1810" s="92"/>
      <c r="H1810" s="92"/>
      <c r="I1810" s="92"/>
      <c r="J1810" s="92"/>
      <c r="K1810" s="92"/>
      <c r="L1810" s="92"/>
      <c r="M1810" s="92"/>
      <c r="N1810" s="92"/>
      <c r="O1810" s="92"/>
      <c r="P1810" s="92"/>
      <c r="Q1810" s="92"/>
      <c r="R1810" s="92"/>
      <c r="S1810" s="92"/>
      <c r="T1810" s="92"/>
      <c r="U1810" s="92"/>
    </row>
    <row r="1811" spans="1:21" ht="12.75">
      <c r="A1811" s="92"/>
      <c r="B1811" s="233"/>
      <c r="C1811" s="92"/>
      <c r="D1811" s="92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</row>
    <row r="1812" spans="1:21" ht="12.75">
      <c r="A1812" s="92"/>
      <c r="B1812" s="233"/>
      <c r="C1812" s="92"/>
      <c r="D1812" s="92"/>
      <c r="E1812" s="92"/>
      <c r="F1812" s="92"/>
      <c r="G1812" s="92"/>
      <c r="H1812" s="92"/>
      <c r="I1812" s="92"/>
      <c r="J1812" s="92"/>
      <c r="K1812" s="92"/>
      <c r="L1812" s="92"/>
      <c r="M1812" s="92"/>
      <c r="N1812" s="92"/>
      <c r="O1812" s="92"/>
      <c r="P1812" s="92"/>
      <c r="Q1812" s="92"/>
      <c r="R1812" s="92"/>
      <c r="S1812" s="92"/>
      <c r="T1812" s="92"/>
      <c r="U1812" s="92"/>
    </row>
    <row r="1813" spans="1:21" ht="12.75">
      <c r="A1813" s="92"/>
      <c r="B1813" s="233"/>
      <c r="C1813" s="92"/>
      <c r="D1813" s="92"/>
      <c r="E1813" s="92"/>
      <c r="F1813" s="92"/>
      <c r="G1813" s="92"/>
      <c r="H1813" s="92"/>
      <c r="I1813" s="92"/>
      <c r="J1813" s="92"/>
      <c r="K1813" s="92"/>
      <c r="L1813" s="92"/>
      <c r="M1813" s="92"/>
      <c r="N1813" s="92"/>
      <c r="O1813" s="92"/>
      <c r="P1813" s="92"/>
      <c r="Q1813" s="92"/>
      <c r="R1813" s="92"/>
      <c r="S1813" s="92"/>
      <c r="T1813" s="92"/>
      <c r="U1813" s="92"/>
    </row>
    <row r="1814" spans="1:21" ht="12.75">
      <c r="A1814" s="92"/>
      <c r="B1814" s="233"/>
      <c r="C1814" s="92"/>
      <c r="D1814" s="92"/>
      <c r="E1814" s="92"/>
      <c r="F1814" s="92"/>
      <c r="G1814" s="92"/>
      <c r="H1814" s="92"/>
      <c r="I1814" s="92"/>
      <c r="J1814" s="92"/>
      <c r="K1814" s="92"/>
      <c r="L1814" s="92"/>
      <c r="M1814" s="92"/>
      <c r="N1814" s="92"/>
      <c r="O1814" s="92"/>
      <c r="P1814" s="92"/>
      <c r="Q1814" s="92"/>
      <c r="R1814" s="92"/>
      <c r="S1814" s="92"/>
      <c r="T1814" s="92"/>
      <c r="U1814" s="92"/>
    </row>
    <row r="1815" spans="1:21" ht="12.75">
      <c r="A1815" s="92"/>
      <c r="B1815" s="233"/>
      <c r="C1815" s="92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</row>
    <row r="1816" spans="1:21" ht="12.75">
      <c r="A1816" s="92"/>
      <c r="B1816" s="233"/>
      <c r="C1816" s="92"/>
      <c r="D1816" s="92"/>
      <c r="E1816" s="92"/>
      <c r="F1816" s="92"/>
      <c r="G1816" s="92"/>
      <c r="H1816" s="92"/>
      <c r="I1816" s="92"/>
      <c r="J1816" s="92"/>
      <c r="K1816" s="92"/>
      <c r="L1816" s="92"/>
      <c r="M1816" s="92"/>
      <c r="N1816" s="92"/>
      <c r="O1816" s="92"/>
      <c r="P1816" s="92"/>
      <c r="Q1816" s="92"/>
      <c r="R1816" s="92"/>
      <c r="S1816" s="92"/>
      <c r="T1816" s="92"/>
      <c r="U1816" s="92"/>
    </row>
    <row r="1817" spans="1:21" ht="12.75">
      <c r="A1817" s="92"/>
      <c r="B1817" s="233"/>
      <c r="C1817" s="92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</row>
    <row r="1818" spans="1:21" ht="12.75">
      <c r="A1818" s="92"/>
      <c r="B1818" s="233"/>
      <c r="C1818" s="92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2"/>
      <c r="T1818" s="92"/>
      <c r="U1818" s="92"/>
    </row>
    <row r="1819" spans="1:21" ht="12.75">
      <c r="A1819" s="92"/>
      <c r="B1819" s="233"/>
      <c r="C1819" s="92"/>
      <c r="D1819" s="92"/>
      <c r="E1819" s="92"/>
      <c r="F1819" s="92"/>
      <c r="G1819" s="92"/>
      <c r="H1819" s="92"/>
      <c r="I1819" s="92"/>
      <c r="J1819" s="92"/>
      <c r="K1819" s="92"/>
      <c r="L1819" s="92"/>
      <c r="M1819" s="92"/>
      <c r="N1819" s="92"/>
      <c r="O1819" s="92"/>
      <c r="P1819" s="92"/>
      <c r="Q1819" s="92"/>
      <c r="R1819" s="92"/>
      <c r="S1819" s="92"/>
      <c r="T1819" s="92"/>
      <c r="U1819" s="92"/>
    </row>
    <row r="1820" spans="1:21" ht="12.75">
      <c r="A1820" s="92"/>
      <c r="B1820" s="233"/>
      <c r="C1820" s="92"/>
      <c r="D1820" s="92"/>
      <c r="E1820" s="92"/>
      <c r="F1820" s="92"/>
      <c r="G1820" s="92"/>
      <c r="H1820" s="92"/>
      <c r="I1820" s="92"/>
      <c r="J1820" s="92"/>
      <c r="K1820" s="92"/>
      <c r="L1820" s="92"/>
      <c r="M1820" s="92"/>
      <c r="N1820" s="92"/>
      <c r="O1820" s="92"/>
      <c r="P1820" s="92"/>
      <c r="Q1820" s="92"/>
      <c r="R1820" s="92"/>
      <c r="S1820" s="92"/>
      <c r="T1820" s="92"/>
      <c r="U1820" s="92"/>
    </row>
    <row r="1821" spans="1:21" ht="12.75">
      <c r="A1821" s="92"/>
      <c r="B1821" s="233"/>
      <c r="C1821" s="92"/>
      <c r="D1821" s="92"/>
      <c r="E1821" s="92"/>
      <c r="F1821" s="92"/>
      <c r="G1821" s="92"/>
      <c r="H1821" s="92"/>
      <c r="I1821" s="92"/>
      <c r="J1821" s="92"/>
      <c r="K1821" s="92"/>
      <c r="L1821" s="92"/>
      <c r="M1821" s="92"/>
      <c r="N1821" s="92"/>
      <c r="O1821" s="92"/>
      <c r="P1821" s="92"/>
      <c r="Q1821" s="92"/>
      <c r="R1821" s="92"/>
      <c r="S1821" s="92"/>
      <c r="T1821" s="92"/>
      <c r="U1821" s="92"/>
    </row>
    <row r="1822" spans="1:21" ht="12.75">
      <c r="A1822" s="92"/>
      <c r="B1822" s="233"/>
      <c r="C1822" s="92"/>
      <c r="D1822" s="92"/>
      <c r="E1822" s="92"/>
      <c r="F1822" s="92"/>
      <c r="G1822" s="92"/>
      <c r="H1822" s="92"/>
      <c r="I1822" s="92"/>
      <c r="J1822" s="92"/>
      <c r="K1822" s="92"/>
      <c r="L1822" s="92"/>
      <c r="M1822" s="92"/>
      <c r="N1822" s="92"/>
      <c r="O1822" s="92"/>
      <c r="P1822" s="92"/>
      <c r="Q1822" s="92"/>
      <c r="R1822" s="92"/>
      <c r="S1822" s="92"/>
      <c r="T1822" s="92"/>
      <c r="U1822" s="92"/>
    </row>
    <row r="1823" spans="1:21" ht="12.75">
      <c r="A1823" s="92"/>
      <c r="B1823" s="233"/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  <c r="T1823" s="92"/>
      <c r="U1823" s="92"/>
    </row>
    <row r="1824" spans="1:21" ht="12.75">
      <c r="A1824" s="92"/>
      <c r="B1824" s="233"/>
      <c r="C1824" s="92"/>
      <c r="D1824" s="92"/>
      <c r="E1824" s="92"/>
      <c r="F1824" s="92"/>
      <c r="G1824" s="92"/>
      <c r="H1824" s="92"/>
      <c r="I1824" s="92"/>
      <c r="J1824" s="92"/>
      <c r="K1824" s="92"/>
      <c r="L1824" s="92"/>
      <c r="M1824" s="92"/>
      <c r="N1824" s="92"/>
      <c r="O1824" s="92"/>
      <c r="P1824" s="92"/>
      <c r="Q1824" s="92"/>
      <c r="R1824" s="92"/>
      <c r="S1824" s="92"/>
      <c r="T1824" s="92"/>
      <c r="U1824" s="92"/>
    </row>
    <row r="1825" spans="1:21" ht="12.75">
      <c r="A1825" s="92"/>
      <c r="B1825" s="233"/>
      <c r="C1825" s="92"/>
      <c r="D1825" s="92"/>
      <c r="E1825" s="92"/>
      <c r="F1825" s="92"/>
      <c r="G1825" s="92"/>
      <c r="H1825" s="92"/>
      <c r="I1825" s="92"/>
      <c r="J1825" s="92"/>
      <c r="K1825" s="92"/>
      <c r="L1825" s="92"/>
      <c r="M1825" s="92"/>
      <c r="N1825" s="92"/>
      <c r="O1825" s="92"/>
      <c r="P1825" s="92"/>
      <c r="Q1825" s="92"/>
      <c r="R1825" s="92"/>
      <c r="S1825" s="92"/>
      <c r="T1825" s="92"/>
      <c r="U1825" s="92"/>
    </row>
    <row r="1826" spans="1:21" ht="12.75">
      <c r="A1826" s="92"/>
      <c r="B1826" s="233"/>
      <c r="C1826" s="92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92"/>
      <c r="O1826" s="92"/>
      <c r="P1826" s="92"/>
      <c r="Q1826" s="92"/>
      <c r="R1826" s="92"/>
      <c r="S1826" s="92"/>
      <c r="T1826" s="92"/>
      <c r="U1826" s="92"/>
    </row>
    <row r="1827" spans="1:21" ht="12.75">
      <c r="A1827" s="92"/>
      <c r="B1827" s="233"/>
      <c r="C1827" s="92"/>
      <c r="D1827" s="92"/>
      <c r="E1827" s="92"/>
      <c r="F1827" s="92"/>
      <c r="G1827" s="92"/>
      <c r="H1827" s="92"/>
      <c r="I1827" s="92"/>
      <c r="J1827" s="92"/>
      <c r="K1827" s="92"/>
      <c r="L1827" s="92"/>
      <c r="M1827" s="92"/>
      <c r="N1827" s="92"/>
      <c r="O1827" s="92"/>
      <c r="P1827" s="92"/>
      <c r="Q1827" s="92"/>
      <c r="R1827" s="92"/>
      <c r="S1827" s="92"/>
      <c r="T1827" s="92"/>
      <c r="U1827" s="92"/>
    </row>
    <row r="1828" spans="1:21" ht="12.75">
      <c r="A1828" s="92"/>
      <c r="B1828" s="233"/>
      <c r="C1828" s="92"/>
      <c r="D1828" s="92"/>
      <c r="E1828" s="92"/>
      <c r="F1828" s="92"/>
      <c r="G1828" s="92"/>
      <c r="H1828" s="92"/>
      <c r="I1828" s="92"/>
      <c r="J1828" s="92"/>
      <c r="K1828" s="92"/>
      <c r="L1828" s="92"/>
      <c r="M1828" s="92"/>
      <c r="N1828" s="92"/>
      <c r="O1828" s="92"/>
      <c r="P1828" s="92"/>
      <c r="Q1828" s="92"/>
      <c r="R1828" s="92"/>
      <c r="S1828" s="92"/>
      <c r="T1828" s="92"/>
      <c r="U1828" s="92"/>
    </row>
    <row r="1829" spans="1:21" ht="12.75">
      <c r="A1829" s="92"/>
      <c r="B1829" s="233"/>
      <c r="C1829" s="92"/>
      <c r="D1829" s="92"/>
      <c r="E1829" s="92"/>
      <c r="F1829" s="92"/>
      <c r="G1829" s="92"/>
      <c r="H1829" s="92"/>
      <c r="I1829" s="92"/>
      <c r="J1829" s="92"/>
      <c r="K1829" s="92"/>
      <c r="L1829" s="92"/>
      <c r="M1829" s="92"/>
      <c r="N1829" s="92"/>
      <c r="O1829" s="92"/>
      <c r="P1829" s="92"/>
      <c r="Q1829" s="92"/>
      <c r="R1829" s="92"/>
      <c r="S1829" s="92"/>
      <c r="T1829" s="92"/>
      <c r="U1829" s="92"/>
    </row>
    <row r="1830" spans="1:21" ht="12.75">
      <c r="A1830" s="92"/>
      <c r="B1830" s="233"/>
      <c r="C1830" s="92"/>
      <c r="D1830" s="92"/>
      <c r="E1830" s="92"/>
      <c r="F1830" s="92"/>
      <c r="G1830" s="92"/>
      <c r="H1830" s="92"/>
      <c r="I1830" s="92"/>
      <c r="J1830" s="92"/>
      <c r="K1830" s="92"/>
      <c r="L1830" s="92"/>
      <c r="M1830" s="92"/>
      <c r="N1830" s="92"/>
      <c r="O1830" s="92"/>
      <c r="P1830" s="92"/>
      <c r="Q1830" s="92"/>
      <c r="R1830" s="92"/>
      <c r="S1830" s="92"/>
      <c r="T1830" s="92"/>
      <c r="U1830" s="92"/>
    </row>
    <row r="1831" spans="1:21" ht="12.75">
      <c r="A1831" s="92"/>
      <c r="B1831" s="233"/>
      <c r="C1831" s="92"/>
      <c r="D1831" s="92"/>
      <c r="E1831" s="92"/>
      <c r="F1831" s="92"/>
      <c r="G1831" s="92"/>
      <c r="H1831" s="92"/>
      <c r="I1831" s="92"/>
      <c r="J1831" s="92"/>
      <c r="K1831" s="92"/>
      <c r="L1831" s="92"/>
      <c r="M1831" s="92"/>
      <c r="N1831" s="92"/>
      <c r="O1831" s="92"/>
      <c r="P1831" s="92"/>
      <c r="Q1831" s="92"/>
      <c r="R1831" s="92"/>
      <c r="S1831" s="92"/>
      <c r="T1831" s="92"/>
      <c r="U1831" s="92"/>
    </row>
    <row r="1832" spans="1:21" ht="12.75">
      <c r="A1832" s="92"/>
      <c r="B1832" s="233"/>
      <c r="C1832" s="92"/>
      <c r="D1832" s="92"/>
      <c r="E1832" s="92"/>
      <c r="F1832" s="92"/>
      <c r="G1832" s="92"/>
      <c r="H1832" s="92"/>
      <c r="I1832" s="92"/>
      <c r="J1832" s="92"/>
      <c r="K1832" s="92"/>
      <c r="L1832" s="92"/>
      <c r="M1832" s="92"/>
      <c r="N1832" s="92"/>
      <c r="O1832" s="92"/>
      <c r="P1832" s="92"/>
      <c r="Q1832" s="92"/>
      <c r="R1832" s="92"/>
      <c r="S1832" s="92"/>
      <c r="T1832" s="92"/>
      <c r="U1832" s="92"/>
    </row>
    <row r="1833" spans="1:21" ht="12.75">
      <c r="A1833" s="92"/>
      <c r="B1833" s="233"/>
      <c r="C1833" s="92"/>
      <c r="D1833" s="92"/>
      <c r="E1833" s="92"/>
      <c r="F1833" s="92"/>
      <c r="G1833" s="92"/>
      <c r="H1833" s="92"/>
      <c r="I1833" s="92"/>
      <c r="J1833" s="92"/>
      <c r="K1833" s="92"/>
      <c r="L1833" s="92"/>
      <c r="M1833" s="92"/>
      <c r="N1833" s="92"/>
      <c r="O1833" s="92"/>
      <c r="P1833" s="92"/>
      <c r="Q1833" s="92"/>
      <c r="R1833" s="92"/>
      <c r="S1833" s="92"/>
      <c r="T1833" s="92"/>
      <c r="U1833" s="92"/>
    </row>
    <row r="1834" spans="1:21" ht="12.75">
      <c r="A1834" s="92"/>
      <c r="B1834" s="233"/>
      <c r="C1834" s="92"/>
      <c r="D1834" s="92"/>
      <c r="E1834" s="92"/>
      <c r="F1834" s="92"/>
      <c r="G1834" s="92"/>
      <c r="H1834" s="92"/>
      <c r="I1834" s="92"/>
      <c r="J1834" s="92"/>
      <c r="K1834" s="92"/>
      <c r="L1834" s="92"/>
      <c r="M1834" s="92"/>
      <c r="N1834" s="92"/>
      <c r="O1834" s="92"/>
      <c r="P1834" s="92"/>
      <c r="Q1834" s="92"/>
      <c r="R1834" s="92"/>
      <c r="S1834" s="92"/>
      <c r="T1834" s="92"/>
      <c r="U1834" s="92"/>
    </row>
    <row r="1835" spans="1:21" ht="12.75">
      <c r="A1835" s="92"/>
      <c r="B1835" s="233"/>
      <c r="C1835" s="92"/>
      <c r="D1835" s="92"/>
      <c r="E1835" s="92"/>
      <c r="F1835" s="92"/>
      <c r="G1835" s="92"/>
      <c r="H1835" s="92"/>
      <c r="I1835" s="92"/>
      <c r="J1835" s="92"/>
      <c r="K1835" s="92"/>
      <c r="L1835" s="92"/>
      <c r="M1835" s="92"/>
      <c r="N1835" s="92"/>
      <c r="O1835" s="92"/>
      <c r="P1835" s="92"/>
      <c r="Q1835" s="92"/>
      <c r="R1835" s="92"/>
      <c r="S1835" s="92"/>
      <c r="T1835" s="92"/>
      <c r="U1835" s="92"/>
    </row>
    <row r="1836" spans="1:21" ht="12.75">
      <c r="A1836" s="92"/>
      <c r="B1836" s="233"/>
      <c r="C1836" s="92"/>
      <c r="D1836" s="92"/>
      <c r="E1836" s="92"/>
      <c r="F1836" s="92"/>
      <c r="G1836" s="92"/>
      <c r="H1836" s="92"/>
      <c r="I1836" s="92"/>
      <c r="J1836" s="92"/>
      <c r="K1836" s="92"/>
      <c r="L1836" s="92"/>
      <c r="M1836" s="92"/>
      <c r="N1836" s="92"/>
      <c r="O1836" s="92"/>
      <c r="P1836" s="92"/>
      <c r="Q1836" s="92"/>
      <c r="R1836" s="92"/>
      <c r="S1836" s="92"/>
      <c r="T1836" s="92"/>
      <c r="U1836" s="92"/>
    </row>
    <row r="1837" spans="1:21" ht="12.75">
      <c r="A1837" s="92"/>
      <c r="B1837" s="233"/>
      <c r="C1837" s="92"/>
      <c r="D1837" s="92"/>
      <c r="E1837" s="92"/>
      <c r="F1837" s="92"/>
      <c r="G1837" s="92"/>
      <c r="H1837" s="92"/>
      <c r="I1837" s="92"/>
      <c r="J1837" s="92"/>
      <c r="K1837" s="92"/>
      <c r="L1837" s="92"/>
      <c r="M1837" s="92"/>
      <c r="N1837" s="92"/>
      <c r="O1837" s="92"/>
      <c r="P1837" s="92"/>
      <c r="Q1837" s="92"/>
      <c r="R1837" s="92"/>
      <c r="S1837" s="92"/>
      <c r="T1837" s="92"/>
      <c r="U1837" s="92"/>
    </row>
    <row r="1838" spans="1:21" ht="12.75">
      <c r="A1838" s="92"/>
      <c r="B1838" s="233"/>
      <c r="C1838" s="92"/>
      <c r="D1838" s="92"/>
      <c r="E1838" s="92"/>
      <c r="F1838" s="92"/>
      <c r="G1838" s="92"/>
      <c r="H1838" s="92"/>
      <c r="I1838" s="92"/>
      <c r="J1838" s="92"/>
      <c r="K1838" s="92"/>
      <c r="L1838" s="92"/>
      <c r="M1838" s="92"/>
      <c r="N1838" s="92"/>
      <c r="O1838" s="92"/>
      <c r="P1838" s="92"/>
      <c r="Q1838" s="92"/>
      <c r="R1838" s="92"/>
      <c r="S1838" s="92"/>
      <c r="T1838" s="92"/>
      <c r="U1838" s="92"/>
    </row>
    <row r="1839" spans="1:21" ht="12.75">
      <c r="A1839" s="92"/>
      <c r="B1839" s="233"/>
      <c r="C1839" s="92"/>
      <c r="D1839" s="92"/>
      <c r="E1839" s="92"/>
      <c r="F1839" s="92"/>
      <c r="G1839" s="92"/>
      <c r="H1839" s="92"/>
      <c r="I1839" s="92"/>
      <c r="J1839" s="92"/>
      <c r="K1839" s="92"/>
      <c r="L1839" s="92"/>
      <c r="M1839" s="92"/>
      <c r="N1839" s="92"/>
      <c r="O1839" s="92"/>
      <c r="P1839" s="92"/>
      <c r="Q1839" s="92"/>
      <c r="R1839" s="92"/>
      <c r="S1839" s="92"/>
      <c r="T1839" s="92"/>
      <c r="U1839" s="92"/>
    </row>
    <row r="1840" spans="1:21" ht="12.75">
      <c r="A1840" s="92"/>
      <c r="B1840" s="233"/>
      <c r="C1840" s="92"/>
      <c r="D1840" s="92"/>
      <c r="E1840" s="92"/>
      <c r="F1840" s="92"/>
      <c r="G1840" s="92"/>
      <c r="H1840" s="92"/>
      <c r="I1840" s="92"/>
      <c r="J1840" s="92"/>
      <c r="K1840" s="92"/>
      <c r="L1840" s="92"/>
      <c r="M1840" s="92"/>
      <c r="N1840" s="92"/>
      <c r="O1840" s="92"/>
      <c r="P1840" s="92"/>
      <c r="Q1840" s="92"/>
      <c r="R1840" s="92"/>
      <c r="S1840" s="92"/>
      <c r="T1840" s="92"/>
      <c r="U1840" s="92"/>
    </row>
    <row r="1841" spans="1:21" ht="12.75">
      <c r="A1841" s="92"/>
      <c r="B1841" s="233"/>
      <c r="C1841" s="92"/>
      <c r="D1841" s="92"/>
      <c r="E1841" s="92"/>
      <c r="F1841" s="92"/>
      <c r="G1841" s="92"/>
      <c r="H1841" s="92"/>
      <c r="I1841" s="92"/>
      <c r="J1841" s="92"/>
      <c r="K1841" s="92"/>
      <c r="L1841" s="92"/>
      <c r="M1841" s="92"/>
      <c r="N1841" s="92"/>
      <c r="O1841" s="92"/>
      <c r="P1841" s="92"/>
      <c r="Q1841" s="92"/>
      <c r="R1841" s="92"/>
      <c r="S1841" s="92"/>
      <c r="T1841" s="92"/>
      <c r="U1841" s="92"/>
    </row>
    <row r="1842" spans="1:21" ht="12.75">
      <c r="A1842" s="92"/>
      <c r="B1842" s="233"/>
      <c r="C1842" s="92"/>
      <c r="D1842" s="92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</row>
    <row r="1843" spans="1:21" ht="12.75">
      <c r="A1843" s="92"/>
      <c r="B1843" s="233"/>
      <c r="C1843" s="92"/>
      <c r="D1843" s="92"/>
      <c r="E1843" s="92"/>
      <c r="F1843" s="92"/>
      <c r="G1843" s="92"/>
      <c r="H1843" s="92"/>
      <c r="I1843" s="92"/>
      <c r="J1843" s="92"/>
      <c r="K1843" s="92"/>
      <c r="L1843" s="92"/>
      <c r="M1843" s="92"/>
      <c r="N1843" s="92"/>
      <c r="O1843" s="92"/>
      <c r="P1843" s="92"/>
      <c r="Q1843" s="92"/>
      <c r="R1843" s="92"/>
      <c r="S1843" s="92"/>
      <c r="T1843" s="92"/>
      <c r="U1843" s="92"/>
    </row>
    <row r="1844" spans="1:21" ht="12.75">
      <c r="A1844" s="92"/>
      <c r="B1844" s="233"/>
      <c r="C1844" s="92"/>
      <c r="D1844" s="92"/>
      <c r="E1844" s="92"/>
      <c r="F1844" s="92"/>
      <c r="G1844" s="92"/>
      <c r="H1844" s="92"/>
      <c r="I1844" s="92"/>
      <c r="J1844" s="92"/>
      <c r="K1844" s="92"/>
      <c r="L1844" s="92"/>
      <c r="M1844" s="92"/>
      <c r="N1844" s="92"/>
      <c r="O1844" s="92"/>
      <c r="P1844" s="92"/>
      <c r="Q1844" s="92"/>
      <c r="R1844" s="92"/>
      <c r="S1844" s="92"/>
      <c r="T1844" s="92"/>
      <c r="U1844" s="92"/>
    </row>
    <row r="1845" spans="1:21" ht="12.75">
      <c r="A1845" s="92"/>
      <c r="B1845" s="233"/>
      <c r="C1845" s="92"/>
      <c r="D1845" s="92"/>
      <c r="E1845" s="92"/>
      <c r="F1845" s="92"/>
      <c r="G1845" s="92"/>
      <c r="H1845" s="92"/>
      <c r="I1845" s="92"/>
      <c r="J1845" s="92"/>
      <c r="K1845" s="92"/>
      <c r="L1845" s="92"/>
      <c r="M1845" s="92"/>
      <c r="N1845" s="92"/>
      <c r="O1845" s="92"/>
      <c r="P1845" s="92"/>
      <c r="Q1845" s="92"/>
      <c r="R1845" s="92"/>
      <c r="S1845" s="92"/>
      <c r="T1845" s="92"/>
      <c r="U1845" s="92"/>
    </row>
    <row r="1846" spans="1:21" ht="12.75">
      <c r="A1846" s="92"/>
      <c r="B1846" s="233"/>
      <c r="C1846" s="92"/>
      <c r="D1846" s="92"/>
      <c r="E1846" s="92"/>
      <c r="F1846" s="92"/>
      <c r="G1846" s="92"/>
      <c r="H1846" s="92"/>
      <c r="I1846" s="92"/>
      <c r="J1846" s="92"/>
      <c r="K1846" s="92"/>
      <c r="L1846" s="92"/>
      <c r="M1846" s="92"/>
      <c r="N1846" s="92"/>
      <c r="O1846" s="92"/>
      <c r="P1846" s="92"/>
      <c r="Q1846" s="92"/>
      <c r="R1846" s="92"/>
      <c r="S1846" s="92"/>
      <c r="T1846" s="92"/>
      <c r="U1846" s="92"/>
    </row>
    <row r="1847" spans="1:21" ht="12.75">
      <c r="A1847" s="92"/>
      <c r="B1847" s="233"/>
      <c r="C1847" s="92"/>
      <c r="D1847" s="92"/>
      <c r="E1847" s="92"/>
      <c r="F1847" s="92"/>
      <c r="G1847" s="92"/>
      <c r="H1847" s="92"/>
      <c r="I1847" s="92"/>
      <c r="J1847" s="92"/>
      <c r="K1847" s="92"/>
      <c r="L1847" s="92"/>
      <c r="M1847" s="92"/>
      <c r="N1847" s="92"/>
      <c r="O1847" s="92"/>
      <c r="P1847" s="92"/>
      <c r="Q1847" s="92"/>
      <c r="R1847" s="92"/>
      <c r="S1847" s="92"/>
      <c r="T1847" s="92"/>
      <c r="U1847" s="92"/>
    </row>
    <row r="1848" spans="1:21" ht="12.75">
      <c r="A1848" s="92"/>
      <c r="B1848" s="233"/>
      <c r="C1848" s="92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</row>
    <row r="1849" spans="1:21" ht="12.75">
      <c r="A1849" s="92"/>
      <c r="B1849" s="233"/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</row>
    <row r="1850" spans="1:21" ht="12.75">
      <c r="A1850" s="92"/>
      <c r="B1850" s="233"/>
      <c r="C1850" s="92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92"/>
      <c r="R1850" s="92"/>
      <c r="S1850" s="92"/>
      <c r="T1850" s="92"/>
      <c r="U1850" s="92"/>
    </row>
    <row r="1851" spans="1:21" ht="12.75">
      <c r="A1851" s="92"/>
      <c r="B1851" s="233"/>
      <c r="C1851" s="92"/>
      <c r="D1851" s="92"/>
      <c r="E1851" s="92"/>
      <c r="F1851" s="92"/>
      <c r="G1851" s="92"/>
      <c r="H1851" s="92"/>
      <c r="I1851" s="92"/>
      <c r="J1851" s="92"/>
      <c r="K1851" s="92"/>
      <c r="L1851" s="92"/>
      <c r="M1851" s="92"/>
      <c r="N1851" s="92"/>
      <c r="O1851" s="92"/>
      <c r="P1851" s="92"/>
      <c r="Q1851" s="92"/>
      <c r="R1851" s="92"/>
      <c r="S1851" s="92"/>
      <c r="T1851" s="92"/>
      <c r="U1851" s="92"/>
    </row>
    <row r="1852" spans="1:21" ht="12.75">
      <c r="A1852" s="92"/>
      <c r="B1852" s="233"/>
      <c r="C1852" s="92"/>
      <c r="D1852" s="92"/>
      <c r="E1852" s="92"/>
      <c r="F1852" s="92"/>
      <c r="G1852" s="92"/>
      <c r="H1852" s="92"/>
      <c r="I1852" s="92"/>
      <c r="J1852" s="92"/>
      <c r="K1852" s="92"/>
      <c r="L1852" s="92"/>
      <c r="M1852" s="92"/>
      <c r="N1852" s="92"/>
      <c r="O1852" s="92"/>
      <c r="P1852" s="92"/>
      <c r="Q1852" s="92"/>
      <c r="R1852" s="92"/>
      <c r="S1852" s="92"/>
      <c r="T1852" s="92"/>
      <c r="U1852" s="92"/>
    </row>
    <row r="1853" spans="1:21" ht="12.75">
      <c r="A1853" s="92"/>
      <c r="B1853" s="233"/>
      <c r="C1853" s="92"/>
      <c r="D1853" s="92"/>
      <c r="E1853" s="92"/>
      <c r="F1853" s="92"/>
      <c r="G1853" s="92"/>
      <c r="H1853" s="92"/>
      <c r="I1853" s="92"/>
      <c r="J1853" s="92"/>
      <c r="K1853" s="92"/>
      <c r="L1853" s="92"/>
      <c r="M1853" s="92"/>
      <c r="N1853" s="92"/>
      <c r="O1853" s="92"/>
      <c r="P1853" s="92"/>
      <c r="Q1853" s="92"/>
      <c r="R1853" s="92"/>
      <c r="S1853" s="92"/>
      <c r="T1853" s="92"/>
      <c r="U1853" s="92"/>
    </row>
    <row r="1854" spans="1:21" ht="12.75">
      <c r="A1854" s="92"/>
      <c r="B1854" s="233"/>
      <c r="C1854" s="92"/>
      <c r="D1854" s="92"/>
      <c r="E1854" s="92"/>
      <c r="F1854" s="92"/>
      <c r="G1854" s="92"/>
      <c r="H1854" s="92"/>
      <c r="I1854" s="92"/>
      <c r="J1854" s="92"/>
      <c r="K1854" s="92"/>
      <c r="L1854" s="92"/>
      <c r="M1854" s="92"/>
      <c r="N1854" s="92"/>
      <c r="O1854" s="92"/>
      <c r="P1854" s="92"/>
      <c r="Q1854" s="92"/>
      <c r="R1854" s="92"/>
      <c r="S1854" s="92"/>
      <c r="T1854" s="92"/>
      <c r="U1854" s="92"/>
    </row>
    <row r="1855" spans="1:21" ht="12.75">
      <c r="A1855" s="92"/>
      <c r="B1855" s="233"/>
      <c r="C1855" s="92"/>
      <c r="D1855" s="92"/>
      <c r="E1855" s="92"/>
      <c r="F1855" s="92"/>
      <c r="G1855" s="92"/>
      <c r="H1855" s="92"/>
      <c r="I1855" s="92"/>
      <c r="J1855" s="92"/>
      <c r="K1855" s="92"/>
      <c r="L1855" s="92"/>
      <c r="M1855" s="92"/>
      <c r="N1855" s="92"/>
      <c r="O1855" s="92"/>
      <c r="P1855" s="92"/>
      <c r="Q1855" s="92"/>
      <c r="R1855" s="92"/>
      <c r="S1855" s="92"/>
      <c r="T1855" s="92"/>
      <c r="U1855" s="92"/>
    </row>
    <row r="1856" spans="1:21" ht="12.75">
      <c r="A1856" s="92"/>
      <c r="B1856" s="233"/>
      <c r="C1856" s="92"/>
      <c r="D1856" s="92"/>
      <c r="E1856" s="92"/>
      <c r="F1856" s="92"/>
      <c r="G1856" s="92"/>
      <c r="H1856" s="92"/>
      <c r="I1856" s="92"/>
      <c r="J1856" s="92"/>
      <c r="K1856" s="92"/>
      <c r="L1856" s="92"/>
      <c r="M1856" s="92"/>
      <c r="N1856" s="92"/>
      <c r="O1856" s="92"/>
      <c r="P1856" s="92"/>
      <c r="Q1856" s="92"/>
      <c r="R1856" s="92"/>
      <c r="S1856" s="92"/>
      <c r="T1856" s="92"/>
      <c r="U1856" s="92"/>
    </row>
    <row r="1857" spans="1:21" ht="12.75">
      <c r="A1857" s="92"/>
      <c r="B1857" s="233"/>
      <c r="C1857" s="92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92"/>
      <c r="O1857" s="92"/>
      <c r="P1857" s="92"/>
      <c r="Q1857" s="92"/>
      <c r="R1857" s="92"/>
      <c r="S1857" s="92"/>
      <c r="T1857" s="92"/>
      <c r="U1857" s="92"/>
    </row>
    <row r="1858" spans="1:21" ht="12.75">
      <c r="A1858" s="92"/>
      <c r="B1858" s="233"/>
      <c r="C1858" s="92"/>
      <c r="D1858" s="92"/>
      <c r="E1858" s="92"/>
      <c r="F1858" s="92"/>
      <c r="G1858" s="92"/>
      <c r="H1858" s="92"/>
      <c r="I1858" s="92"/>
      <c r="J1858" s="92"/>
      <c r="K1858" s="92"/>
      <c r="L1858" s="92"/>
      <c r="M1858" s="92"/>
      <c r="N1858" s="92"/>
      <c r="O1858" s="92"/>
      <c r="P1858" s="92"/>
      <c r="Q1858" s="92"/>
      <c r="R1858" s="92"/>
      <c r="S1858" s="92"/>
      <c r="T1858" s="92"/>
      <c r="U1858" s="92"/>
    </row>
    <row r="1859" spans="1:21" ht="12.75">
      <c r="A1859" s="92"/>
      <c r="B1859" s="233"/>
      <c r="C1859" s="92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</row>
    <row r="1860" spans="1:21" ht="12.75">
      <c r="A1860" s="92"/>
      <c r="B1860" s="233"/>
      <c r="C1860" s="92"/>
      <c r="D1860" s="92"/>
      <c r="E1860" s="92"/>
      <c r="F1860" s="92"/>
      <c r="G1860" s="92"/>
      <c r="H1860" s="92"/>
      <c r="I1860" s="92"/>
      <c r="J1860" s="92"/>
      <c r="K1860" s="92"/>
      <c r="L1860" s="92"/>
      <c r="M1860" s="92"/>
      <c r="N1860" s="92"/>
      <c r="O1860" s="92"/>
      <c r="P1860" s="92"/>
      <c r="Q1860" s="92"/>
      <c r="R1860" s="92"/>
      <c r="S1860" s="92"/>
      <c r="T1860" s="92"/>
      <c r="U1860" s="92"/>
    </row>
    <row r="1861" spans="1:21" ht="12.75">
      <c r="A1861" s="92"/>
      <c r="B1861" s="233"/>
      <c r="C1861" s="92"/>
      <c r="D1861" s="92"/>
      <c r="E1861" s="92"/>
      <c r="F1861" s="92"/>
      <c r="G1861" s="92"/>
      <c r="H1861" s="92"/>
      <c r="I1861" s="92"/>
      <c r="J1861" s="92"/>
      <c r="K1861" s="92"/>
      <c r="L1861" s="92"/>
      <c r="M1861" s="92"/>
      <c r="N1861" s="92"/>
      <c r="O1861" s="92"/>
      <c r="P1861" s="92"/>
      <c r="Q1861" s="92"/>
      <c r="R1861" s="92"/>
      <c r="S1861" s="92"/>
      <c r="T1861" s="92"/>
      <c r="U1861" s="92"/>
    </row>
    <row r="1862" spans="1:21" ht="12.75">
      <c r="A1862" s="92"/>
      <c r="B1862" s="233"/>
      <c r="C1862" s="92"/>
      <c r="D1862" s="92"/>
      <c r="E1862" s="92"/>
      <c r="F1862" s="92"/>
      <c r="G1862" s="92"/>
      <c r="H1862" s="92"/>
      <c r="I1862" s="92"/>
      <c r="J1862" s="92"/>
      <c r="K1862" s="92"/>
      <c r="L1862" s="92"/>
      <c r="M1862" s="92"/>
      <c r="N1862" s="92"/>
      <c r="O1862" s="92"/>
      <c r="P1862" s="92"/>
      <c r="Q1862" s="92"/>
      <c r="R1862" s="92"/>
      <c r="S1862" s="92"/>
      <c r="T1862" s="92"/>
      <c r="U1862" s="92"/>
    </row>
    <row r="1863" spans="1:21" ht="12.75">
      <c r="A1863" s="92"/>
      <c r="B1863" s="233"/>
      <c r="C1863" s="92"/>
      <c r="D1863" s="92"/>
      <c r="E1863" s="92"/>
      <c r="F1863" s="92"/>
      <c r="G1863" s="92"/>
      <c r="H1863" s="92"/>
      <c r="I1863" s="92"/>
      <c r="J1863" s="92"/>
      <c r="K1863" s="92"/>
      <c r="L1863" s="92"/>
      <c r="M1863" s="92"/>
      <c r="N1863" s="92"/>
      <c r="O1863" s="92"/>
      <c r="P1863" s="92"/>
      <c r="Q1863" s="92"/>
      <c r="R1863" s="92"/>
      <c r="S1863" s="92"/>
      <c r="T1863" s="92"/>
      <c r="U1863" s="92"/>
    </row>
    <row r="1864" spans="1:21" ht="12.75">
      <c r="A1864" s="92"/>
      <c r="B1864" s="233"/>
      <c r="C1864" s="92"/>
      <c r="D1864" s="92"/>
      <c r="E1864" s="92"/>
      <c r="F1864" s="92"/>
      <c r="G1864" s="92"/>
      <c r="H1864" s="92"/>
      <c r="I1864" s="92"/>
      <c r="J1864" s="92"/>
      <c r="K1864" s="92"/>
      <c r="L1864" s="92"/>
      <c r="M1864" s="92"/>
      <c r="N1864" s="92"/>
      <c r="O1864" s="92"/>
      <c r="P1864" s="92"/>
      <c r="Q1864" s="92"/>
      <c r="R1864" s="92"/>
      <c r="S1864" s="92"/>
      <c r="T1864" s="92"/>
      <c r="U1864" s="92"/>
    </row>
    <row r="1865" spans="1:21" ht="12.75">
      <c r="A1865" s="92"/>
      <c r="B1865" s="233"/>
      <c r="C1865" s="92"/>
      <c r="D1865" s="92"/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  <c r="S1865" s="92"/>
      <c r="T1865" s="92"/>
      <c r="U1865" s="92"/>
    </row>
    <row r="1866" spans="1:21" ht="12.75">
      <c r="A1866" s="92"/>
      <c r="B1866" s="233"/>
      <c r="C1866" s="92"/>
      <c r="D1866" s="92"/>
      <c r="E1866" s="92"/>
      <c r="F1866" s="92"/>
      <c r="G1866" s="92"/>
      <c r="H1866" s="92"/>
      <c r="I1866" s="92"/>
      <c r="J1866" s="92"/>
      <c r="K1866" s="92"/>
      <c r="L1866" s="92"/>
      <c r="M1866" s="92"/>
      <c r="N1866" s="92"/>
      <c r="O1866" s="92"/>
      <c r="P1866" s="92"/>
      <c r="Q1866" s="92"/>
      <c r="R1866" s="92"/>
      <c r="S1866" s="92"/>
      <c r="T1866" s="92"/>
      <c r="U1866" s="92"/>
    </row>
    <row r="1867" spans="1:21" ht="12.75">
      <c r="A1867" s="92"/>
      <c r="B1867" s="233"/>
      <c r="C1867" s="92"/>
      <c r="D1867" s="92"/>
      <c r="E1867" s="92"/>
      <c r="F1867" s="92"/>
      <c r="G1867" s="92"/>
      <c r="H1867" s="92"/>
      <c r="I1867" s="92"/>
      <c r="J1867" s="92"/>
      <c r="K1867" s="92"/>
      <c r="L1867" s="92"/>
      <c r="M1867" s="92"/>
      <c r="N1867" s="92"/>
      <c r="O1867" s="92"/>
      <c r="P1867" s="92"/>
      <c r="Q1867" s="92"/>
      <c r="R1867" s="92"/>
      <c r="S1867" s="92"/>
      <c r="T1867" s="92"/>
      <c r="U1867" s="92"/>
    </row>
    <row r="1868" spans="1:21" ht="12.75">
      <c r="A1868" s="92"/>
      <c r="B1868" s="233"/>
      <c r="C1868" s="92"/>
      <c r="D1868" s="92"/>
      <c r="E1868" s="92"/>
      <c r="F1868" s="92"/>
      <c r="G1868" s="92"/>
      <c r="H1868" s="92"/>
      <c r="I1868" s="92"/>
      <c r="J1868" s="92"/>
      <c r="K1868" s="92"/>
      <c r="L1868" s="92"/>
      <c r="M1868" s="92"/>
      <c r="N1868" s="92"/>
      <c r="O1868" s="92"/>
      <c r="P1868" s="92"/>
      <c r="Q1868" s="92"/>
      <c r="R1868" s="92"/>
      <c r="S1868" s="92"/>
      <c r="T1868" s="92"/>
      <c r="U1868" s="92"/>
    </row>
    <row r="1869" spans="1:21" ht="12.75">
      <c r="A1869" s="92"/>
      <c r="B1869" s="233"/>
      <c r="C1869" s="92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P1869" s="92"/>
      <c r="Q1869" s="92"/>
      <c r="R1869" s="92"/>
      <c r="S1869" s="92"/>
      <c r="T1869" s="92"/>
      <c r="U1869" s="92"/>
    </row>
    <row r="1870" spans="1:21" ht="12.75">
      <c r="A1870" s="92"/>
      <c r="B1870" s="233"/>
      <c r="C1870" s="92"/>
      <c r="D1870" s="92"/>
      <c r="E1870" s="92"/>
      <c r="F1870" s="92"/>
      <c r="G1870" s="92"/>
      <c r="H1870" s="92"/>
      <c r="I1870" s="92"/>
      <c r="J1870" s="92"/>
      <c r="K1870" s="92"/>
      <c r="L1870" s="92"/>
      <c r="M1870" s="92"/>
      <c r="N1870" s="92"/>
      <c r="O1870" s="92"/>
      <c r="P1870" s="92"/>
      <c r="Q1870" s="92"/>
      <c r="R1870" s="92"/>
      <c r="S1870" s="92"/>
      <c r="T1870" s="92"/>
      <c r="U1870" s="92"/>
    </row>
    <row r="1871" spans="1:21" ht="12.75">
      <c r="A1871" s="92"/>
      <c r="B1871" s="233"/>
      <c r="C1871" s="92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  <c r="T1871" s="92"/>
      <c r="U1871" s="92"/>
    </row>
    <row r="1872" spans="1:21" ht="12.75">
      <c r="A1872" s="92"/>
      <c r="B1872" s="233"/>
      <c r="C1872" s="92"/>
      <c r="D1872" s="92"/>
      <c r="E1872" s="92"/>
      <c r="F1872" s="92"/>
      <c r="G1872" s="92"/>
      <c r="H1872" s="92"/>
      <c r="I1872" s="92"/>
      <c r="J1872" s="92"/>
      <c r="K1872" s="92"/>
      <c r="L1872" s="92"/>
      <c r="M1872" s="92"/>
      <c r="N1872" s="92"/>
      <c r="O1872" s="92"/>
      <c r="P1872" s="92"/>
      <c r="Q1872" s="92"/>
      <c r="R1872" s="92"/>
      <c r="S1872" s="92"/>
      <c r="T1872" s="92"/>
      <c r="U1872" s="92"/>
    </row>
    <row r="1873" spans="1:21" ht="12.75">
      <c r="A1873" s="92"/>
      <c r="B1873" s="233"/>
      <c r="C1873" s="92"/>
      <c r="D1873" s="92"/>
      <c r="E1873" s="92"/>
      <c r="F1873" s="92"/>
      <c r="G1873" s="92"/>
      <c r="H1873" s="92"/>
      <c r="I1873" s="92"/>
      <c r="J1873" s="92"/>
      <c r="K1873" s="92"/>
      <c r="L1873" s="92"/>
      <c r="M1873" s="92"/>
      <c r="N1873" s="92"/>
      <c r="O1873" s="92"/>
      <c r="P1873" s="92"/>
      <c r="Q1873" s="92"/>
      <c r="R1873" s="92"/>
      <c r="S1873" s="92"/>
      <c r="T1873" s="92"/>
      <c r="U1873" s="92"/>
    </row>
    <row r="1874" spans="1:21" ht="12.75">
      <c r="A1874" s="92"/>
      <c r="B1874" s="233"/>
      <c r="C1874" s="92"/>
      <c r="D1874" s="92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</row>
    <row r="1875" spans="1:21" ht="12.75">
      <c r="A1875" s="92"/>
      <c r="B1875" s="233"/>
      <c r="C1875" s="92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2"/>
      <c r="T1875" s="92"/>
      <c r="U1875" s="92"/>
    </row>
    <row r="1876" spans="1:21" ht="12.75">
      <c r="A1876" s="92"/>
      <c r="B1876" s="233"/>
      <c r="C1876" s="92"/>
      <c r="D1876" s="92"/>
      <c r="E1876" s="92"/>
      <c r="F1876" s="92"/>
      <c r="G1876" s="92"/>
      <c r="H1876" s="92"/>
      <c r="I1876" s="92"/>
      <c r="J1876" s="92"/>
      <c r="K1876" s="92"/>
      <c r="L1876" s="92"/>
      <c r="M1876" s="92"/>
      <c r="N1876" s="92"/>
      <c r="O1876" s="92"/>
      <c r="P1876" s="92"/>
      <c r="Q1876" s="92"/>
      <c r="R1876" s="92"/>
      <c r="S1876" s="92"/>
      <c r="T1876" s="92"/>
      <c r="U1876" s="92"/>
    </row>
    <row r="1877" spans="1:21" ht="12.75">
      <c r="A1877" s="92"/>
      <c r="B1877" s="233"/>
      <c r="C1877" s="92"/>
      <c r="D1877" s="92"/>
      <c r="E1877" s="92"/>
      <c r="F1877" s="92"/>
      <c r="G1877" s="92"/>
      <c r="H1877" s="92"/>
      <c r="I1877" s="92"/>
      <c r="J1877" s="92"/>
      <c r="K1877" s="92"/>
      <c r="L1877" s="92"/>
      <c r="M1877" s="92"/>
      <c r="N1877" s="92"/>
      <c r="O1877" s="92"/>
      <c r="P1877" s="92"/>
      <c r="Q1877" s="92"/>
      <c r="R1877" s="92"/>
      <c r="S1877" s="92"/>
      <c r="T1877" s="92"/>
      <c r="U1877" s="92"/>
    </row>
    <row r="1878" spans="1:21" ht="12.75">
      <c r="A1878" s="92"/>
      <c r="B1878" s="233"/>
      <c r="C1878" s="92"/>
      <c r="D1878" s="92"/>
      <c r="E1878" s="92"/>
      <c r="F1878" s="92"/>
      <c r="G1878" s="92"/>
      <c r="H1878" s="92"/>
      <c r="I1878" s="92"/>
      <c r="J1878" s="92"/>
      <c r="K1878" s="92"/>
      <c r="L1878" s="92"/>
      <c r="M1878" s="92"/>
      <c r="N1878" s="92"/>
      <c r="O1878" s="92"/>
      <c r="P1878" s="92"/>
      <c r="Q1878" s="92"/>
      <c r="R1878" s="92"/>
      <c r="S1878" s="92"/>
      <c r="T1878" s="92"/>
      <c r="U1878" s="92"/>
    </row>
    <row r="1879" spans="1:21" ht="12.75">
      <c r="A1879" s="92"/>
      <c r="B1879" s="233"/>
      <c r="C1879" s="92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  <c r="P1879" s="92"/>
      <c r="Q1879" s="92"/>
      <c r="R1879" s="92"/>
      <c r="S1879" s="92"/>
      <c r="T1879" s="92"/>
      <c r="U1879" s="92"/>
    </row>
    <row r="1880" spans="1:21" ht="12.75">
      <c r="A1880" s="92"/>
      <c r="B1880" s="233"/>
      <c r="C1880" s="92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</row>
    <row r="1881" spans="1:21" ht="12.75">
      <c r="A1881" s="92"/>
      <c r="B1881" s="233"/>
      <c r="C1881" s="92"/>
      <c r="D1881" s="92"/>
      <c r="E1881" s="92"/>
      <c r="F1881" s="92"/>
      <c r="G1881" s="92"/>
      <c r="H1881" s="92"/>
      <c r="I1881" s="92"/>
      <c r="J1881" s="92"/>
      <c r="K1881" s="92"/>
      <c r="L1881" s="92"/>
      <c r="M1881" s="92"/>
      <c r="N1881" s="92"/>
      <c r="O1881" s="92"/>
      <c r="P1881" s="92"/>
      <c r="Q1881" s="92"/>
      <c r="R1881" s="92"/>
      <c r="S1881" s="92"/>
      <c r="T1881" s="92"/>
      <c r="U1881" s="92"/>
    </row>
    <row r="1882" spans="1:21" ht="12.75">
      <c r="A1882" s="92"/>
      <c r="B1882" s="233"/>
      <c r="C1882" s="92"/>
      <c r="D1882" s="92"/>
      <c r="E1882" s="92"/>
      <c r="F1882" s="92"/>
      <c r="G1882" s="92"/>
      <c r="H1882" s="92"/>
      <c r="I1882" s="92"/>
      <c r="J1882" s="92"/>
      <c r="K1882" s="92"/>
      <c r="L1882" s="92"/>
      <c r="M1882" s="92"/>
      <c r="N1882" s="92"/>
      <c r="O1882" s="92"/>
      <c r="P1882" s="92"/>
      <c r="Q1882" s="92"/>
      <c r="R1882" s="92"/>
      <c r="S1882" s="92"/>
      <c r="T1882" s="92"/>
      <c r="U1882" s="92"/>
    </row>
    <row r="1883" spans="1:21" ht="12.75">
      <c r="A1883" s="92"/>
      <c r="B1883" s="233"/>
      <c r="C1883" s="92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</row>
    <row r="1884" spans="1:21" ht="12.75">
      <c r="A1884" s="92"/>
      <c r="B1884" s="233"/>
      <c r="C1884" s="92"/>
      <c r="D1884" s="92"/>
      <c r="E1884" s="92"/>
      <c r="F1884" s="92"/>
      <c r="G1884" s="92"/>
      <c r="H1884" s="92"/>
      <c r="I1884" s="92"/>
      <c r="J1884" s="92"/>
      <c r="K1884" s="92"/>
      <c r="L1884" s="92"/>
      <c r="M1884" s="92"/>
      <c r="N1884" s="92"/>
      <c r="O1884" s="92"/>
      <c r="P1884" s="92"/>
      <c r="Q1884" s="92"/>
      <c r="R1884" s="92"/>
      <c r="S1884" s="92"/>
      <c r="T1884" s="92"/>
      <c r="U1884" s="92"/>
    </row>
    <row r="1885" spans="1:21" ht="12.75">
      <c r="A1885" s="92"/>
      <c r="B1885" s="233"/>
      <c r="C1885" s="92"/>
      <c r="D1885" s="92"/>
      <c r="E1885" s="92"/>
      <c r="F1885" s="92"/>
      <c r="G1885" s="92"/>
      <c r="H1885" s="92"/>
      <c r="I1885" s="92"/>
      <c r="J1885" s="92"/>
      <c r="K1885" s="92"/>
      <c r="L1885" s="92"/>
      <c r="M1885" s="92"/>
      <c r="N1885" s="92"/>
      <c r="O1885" s="92"/>
      <c r="P1885" s="92"/>
      <c r="Q1885" s="92"/>
      <c r="R1885" s="92"/>
      <c r="S1885" s="92"/>
      <c r="T1885" s="92"/>
      <c r="U1885" s="92"/>
    </row>
    <row r="1886" spans="1:21" ht="12.75">
      <c r="A1886" s="92"/>
      <c r="B1886" s="233"/>
      <c r="C1886" s="92"/>
      <c r="D1886" s="92"/>
      <c r="E1886" s="92"/>
      <c r="F1886" s="92"/>
      <c r="G1886" s="92"/>
      <c r="H1886" s="92"/>
      <c r="I1886" s="92"/>
      <c r="J1886" s="92"/>
      <c r="K1886" s="92"/>
      <c r="L1886" s="92"/>
      <c r="M1886" s="92"/>
      <c r="N1886" s="92"/>
      <c r="O1886" s="92"/>
      <c r="P1886" s="92"/>
      <c r="Q1886" s="92"/>
      <c r="R1886" s="92"/>
      <c r="S1886" s="92"/>
      <c r="T1886" s="92"/>
      <c r="U1886" s="92"/>
    </row>
    <row r="1887" spans="1:21" ht="12.75">
      <c r="A1887" s="92"/>
      <c r="B1887" s="233"/>
      <c r="C1887" s="92"/>
      <c r="D1887" s="92"/>
      <c r="E1887" s="92"/>
      <c r="F1887" s="92"/>
      <c r="G1887" s="92"/>
      <c r="H1887" s="92"/>
      <c r="I1887" s="92"/>
      <c r="J1887" s="92"/>
      <c r="K1887" s="92"/>
      <c r="L1887" s="92"/>
      <c r="M1887" s="92"/>
      <c r="N1887" s="92"/>
      <c r="O1887" s="92"/>
      <c r="P1887" s="92"/>
      <c r="Q1887" s="92"/>
      <c r="R1887" s="92"/>
      <c r="S1887" s="92"/>
      <c r="T1887" s="92"/>
      <c r="U1887" s="92"/>
    </row>
    <row r="1888" spans="1:21" ht="12.75">
      <c r="A1888" s="92"/>
      <c r="B1888" s="233"/>
      <c r="C1888" s="92"/>
      <c r="D1888" s="92"/>
      <c r="E1888" s="92"/>
      <c r="F1888" s="92"/>
      <c r="G1888" s="92"/>
      <c r="H1888" s="92"/>
      <c r="I1888" s="92"/>
      <c r="J1888" s="92"/>
      <c r="K1888" s="92"/>
      <c r="L1888" s="92"/>
      <c r="M1888" s="92"/>
      <c r="N1888" s="92"/>
      <c r="O1888" s="92"/>
      <c r="P1888" s="92"/>
      <c r="Q1888" s="92"/>
      <c r="R1888" s="92"/>
      <c r="S1888" s="92"/>
      <c r="T1888" s="92"/>
      <c r="U1888" s="92"/>
    </row>
    <row r="1889" spans="1:21" ht="12.75">
      <c r="A1889" s="92"/>
      <c r="B1889" s="233"/>
      <c r="C1889" s="92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92"/>
      <c r="O1889" s="92"/>
      <c r="P1889" s="92"/>
      <c r="Q1889" s="92"/>
      <c r="R1889" s="92"/>
      <c r="S1889" s="92"/>
      <c r="T1889" s="92"/>
      <c r="U1889" s="92"/>
    </row>
    <row r="1890" spans="1:21" ht="12.75">
      <c r="A1890" s="92"/>
      <c r="B1890" s="233"/>
      <c r="C1890" s="92"/>
      <c r="D1890" s="92"/>
      <c r="E1890" s="92"/>
      <c r="F1890" s="92"/>
      <c r="G1890" s="92"/>
      <c r="H1890" s="92"/>
      <c r="I1890" s="92"/>
      <c r="J1890" s="92"/>
      <c r="K1890" s="92"/>
      <c r="L1890" s="92"/>
      <c r="M1890" s="92"/>
      <c r="N1890" s="92"/>
      <c r="O1890" s="92"/>
      <c r="P1890" s="92"/>
      <c r="Q1890" s="92"/>
      <c r="R1890" s="92"/>
      <c r="S1890" s="92"/>
      <c r="T1890" s="92"/>
      <c r="U1890" s="92"/>
    </row>
    <row r="1891" spans="1:21" ht="12.75">
      <c r="A1891" s="92"/>
      <c r="B1891" s="233"/>
      <c r="C1891" s="92"/>
      <c r="D1891" s="92"/>
      <c r="E1891" s="92"/>
      <c r="F1891" s="92"/>
      <c r="G1891" s="92"/>
      <c r="H1891" s="92"/>
      <c r="I1891" s="92"/>
      <c r="J1891" s="92"/>
      <c r="K1891" s="92"/>
      <c r="L1891" s="92"/>
      <c r="M1891" s="92"/>
      <c r="N1891" s="92"/>
      <c r="O1891" s="92"/>
      <c r="P1891" s="92"/>
      <c r="Q1891" s="92"/>
      <c r="R1891" s="92"/>
      <c r="S1891" s="92"/>
      <c r="T1891" s="92"/>
      <c r="U1891" s="92"/>
    </row>
    <row r="1892" spans="1:21" ht="12.75">
      <c r="A1892" s="92"/>
      <c r="B1892" s="233"/>
      <c r="C1892" s="92"/>
      <c r="D1892" s="92"/>
      <c r="E1892" s="92"/>
      <c r="F1892" s="92"/>
      <c r="G1892" s="92"/>
      <c r="H1892" s="92"/>
      <c r="I1892" s="92"/>
      <c r="J1892" s="92"/>
      <c r="K1892" s="92"/>
      <c r="L1892" s="92"/>
      <c r="M1892" s="92"/>
      <c r="N1892" s="92"/>
      <c r="O1892" s="92"/>
      <c r="P1892" s="92"/>
      <c r="Q1892" s="92"/>
      <c r="R1892" s="92"/>
      <c r="S1892" s="92"/>
      <c r="T1892" s="92"/>
      <c r="U1892" s="92"/>
    </row>
    <row r="1893" spans="1:21" ht="12.75">
      <c r="A1893" s="92"/>
      <c r="B1893" s="233"/>
      <c r="C1893" s="92"/>
      <c r="D1893" s="92"/>
      <c r="E1893" s="92"/>
      <c r="F1893" s="92"/>
      <c r="G1893" s="92"/>
      <c r="H1893" s="92"/>
      <c r="I1893" s="92"/>
      <c r="J1893" s="92"/>
      <c r="K1893" s="92"/>
      <c r="L1893" s="92"/>
      <c r="M1893" s="92"/>
      <c r="N1893" s="92"/>
      <c r="O1893" s="92"/>
      <c r="P1893" s="92"/>
      <c r="Q1893" s="92"/>
      <c r="R1893" s="92"/>
      <c r="S1893" s="92"/>
      <c r="T1893" s="92"/>
      <c r="U1893" s="92"/>
    </row>
    <row r="1894" spans="1:21" ht="12.75">
      <c r="A1894" s="92"/>
      <c r="B1894" s="233"/>
      <c r="C1894" s="92"/>
      <c r="D1894" s="92"/>
      <c r="E1894" s="92"/>
      <c r="F1894" s="92"/>
      <c r="G1894" s="92"/>
      <c r="H1894" s="92"/>
      <c r="I1894" s="92"/>
      <c r="J1894" s="92"/>
      <c r="K1894" s="92"/>
      <c r="L1894" s="92"/>
      <c r="M1894" s="92"/>
      <c r="N1894" s="92"/>
      <c r="O1894" s="92"/>
      <c r="P1894" s="92"/>
      <c r="Q1894" s="92"/>
      <c r="R1894" s="92"/>
      <c r="S1894" s="92"/>
      <c r="T1894" s="92"/>
      <c r="U1894" s="92"/>
    </row>
    <row r="1895" spans="1:21" ht="12.75">
      <c r="A1895" s="92"/>
      <c r="B1895" s="233"/>
      <c r="C1895" s="92"/>
      <c r="D1895" s="92"/>
      <c r="E1895" s="92"/>
      <c r="F1895" s="92"/>
      <c r="G1895" s="92"/>
      <c r="H1895" s="92"/>
      <c r="I1895" s="92"/>
      <c r="J1895" s="92"/>
      <c r="K1895" s="92"/>
      <c r="L1895" s="92"/>
      <c r="M1895" s="92"/>
      <c r="N1895" s="92"/>
      <c r="O1895" s="92"/>
      <c r="P1895" s="92"/>
      <c r="Q1895" s="92"/>
      <c r="R1895" s="92"/>
      <c r="S1895" s="92"/>
      <c r="T1895" s="92"/>
      <c r="U1895" s="92"/>
    </row>
    <row r="1896" spans="1:21" ht="12.75">
      <c r="A1896" s="92"/>
      <c r="B1896" s="233"/>
      <c r="C1896" s="92"/>
      <c r="D1896" s="92"/>
      <c r="E1896" s="92"/>
      <c r="F1896" s="92"/>
      <c r="G1896" s="92"/>
      <c r="H1896" s="92"/>
      <c r="I1896" s="92"/>
      <c r="J1896" s="92"/>
      <c r="K1896" s="92"/>
      <c r="L1896" s="92"/>
      <c r="M1896" s="92"/>
      <c r="N1896" s="92"/>
      <c r="O1896" s="92"/>
      <c r="P1896" s="92"/>
      <c r="Q1896" s="92"/>
      <c r="R1896" s="92"/>
      <c r="S1896" s="92"/>
      <c r="T1896" s="92"/>
      <c r="U1896" s="92"/>
    </row>
    <row r="1897" spans="1:21" ht="12.75">
      <c r="A1897" s="92"/>
      <c r="B1897" s="233"/>
      <c r="C1897" s="92"/>
      <c r="D1897" s="92"/>
      <c r="E1897" s="92"/>
      <c r="F1897" s="92"/>
      <c r="G1897" s="92"/>
      <c r="H1897" s="92"/>
      <c r="I1897" s="92"/>
      <c r="J1897" s="92"/>
      <c r="K1897" s="92"/>
      <c r="L1897" s="92"/>
      <c r="M1897" s="92"/>
      <c r="N1897" s="92"/>
      <c r="O1897" s="92"/>
      <c r="P1897" s="92"/>
      <c r="Q1897" s="92"/>
      <c r="R1897" s="92"/>
      <c r="S1897" s="92"/>
      <c r="T1897" s="92"/>
      <c r="U1897" s="92"/>
    </row>
    <row r="1898" spans="1:21" ht="12.75">
      <c r="A1898" s="92"/>
      <c r="B1898" s="233"/>
      <c r="C1898" s="92"/>
      <c r="D1898" s="92"/>
      <c r="E1898" s="92"/>
      <c r="F1898" s="92"/>
      <c r="G1898" s="92"/>
      <c r="H1898" s="92"/>
      <c r="I1898" s="92"/>
      <c r="J1898" s="92"/>
      <c r="K1898" s="92"/>
      <c r="L1898" s="92"/>
      <c r="M1898" s="92"/>
      <c r="N1898" s="92"/>
      <c r="O1898" s="92"/>
      <c r="P1898" s="92"/>
      <c r="Q1898" s="92"/>
      <c r="R1898" s="92"/>
      <c r="S1898" s="92"/>
      <c r="T1898" s="92"/>
      <c r="U1898" s="92"/>
    </row>
    <row r="1899" spans="1:21" ht="12.75">
      <c r="A1899" s="92"/>
      <c r="B1899" s="233"/>
      <c r="C1899" s="92"/>
      <c r="D1899" s="92"/>
      <c r="E1899" s="92"/>
      <c r="F1899" s="92"/>
      <c r="G1899" s="92"/>
      <c r="H1899" s="92"/>
      <c r="I1899" s="92"/>
      <c r="J1899" s="92"/>
      <c r="K1899" s="92"/>
      <c r="L1899" s="92"/>
      <c r="M1899" s="92"/>
      <c r="N1899" s="92"/>
      <c r="O1899" s="92"/>
      <c r="P1899" s="92"/>
      <c r="Q1899" s="92"/>
      <c r="R1899" s="92"/>
      <c r="S1899" s="92"/>
      <c r="T1899" s="92"/>
      <c r="U1899" s="92"/>
    </row>
    <row r="1900" spans="1:21" ht="12.75">
      <c r="A1900" s="92"/>
      <c r="B1900" s="233"/>
      <c r="C1900" s="92"/>
      <c r="D1900" s="92"/>
      <c r="E1900" s="92"/>
      <c r="F1900" s="92"/>
      <c r="G1900" s="92"/>
      <c r="H1900" s="92"/>
      <c r="I1900" s="92"/>
      <c r="J1900" s="92"/>
      <c r="K1900" s="92"/>
      <c r="L1900" s="92"/>
      <c r="M1900" s="92"/>
      <c r="N1900" s="92"/>
      <c r="O1900" s="92"/>
      <c r="P1900" s="92"/>
      <c r="Q1900" s="92"/>
      <c r="R1900" s="92"/>
      <c r="S1900" s="92"/>
      <c r="T1900" s="92"/>
      <c r="U1900" s="92"/>
    </row>
    <row r="1901" spans="1:21" ht="12.75">
      <c r="A1901" s="92"/>
      <c r="B1901" s="233"/>
      <c r="C1901" s="92"/>
      <c r="D1901" s="92"/>
      <c r="E1901" s="92"/>
      <c r="F1901" s="92"/>
      <c r="G1901" s="92"/>
      <c r="H1901" s="92"/>
      <c r="I1901" s="92"/>
      <c r="J1901" s="92"/>
      <c r="K1901" s="92"/>
      <c r="L1901" s="92"/>
      <c r="M1901" s="92"/>
      <c r="N1901" s="92"/>
      <c r="O1901" s="92"/>
      <c r="P1901" s="92"/>
      <c r="Q1901" s="92"/>
      <c r="R1901" s="92"/>
      <c r="S1901" s="92"/>
      <c r="T1901" s="92"/>
      <c r="U1901" s="92"/>
    </row>
    <row r="1902" spans="1:21" ht="12.75">
      <c r="A1902" s="92"/>
      <c r="B1902" s="233"/>
      <c r="C1902" s="92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92"/>
      <c r="R1902" s="92"/>
      <c r="S1902" s="92"/>
      <c r="T1902" s="92"/>
      <c r="U1902" s="92"/>
    </row>
    <row r="1903" spans="1:21" ht="12.75">
      <c r="A1903" s="92"/>
      <c r="B1903" s="233"/>
      <c r="C1903" s="92"/>
      <c r="D1903" s="92"/>
      <c r="E1903" s="92"/>
      <c r="F1903" s="92"/>
      <c r="G1903" s="92"/>
      <c r="H1903" s="92"/>
      <c r="I1903" s="92"/>
      <c r="J1903" s="92"/>
      <c r="K1903" s="92"/>
      <c r="L1903" s="92"/>
      <c r="M1903" s="92"/>
      <c r="N1903" s="92"/>
      <c r="O1903" s="92"/>
      <c r="P1903" s="92"/>
      <c r="Q1903" s="92"/>
      <c r="R1903" s="92"/>
      <c r="S1903" s="92"/>
      <c r="T1903" s="92"/>
      <c r="U1903" s="92"/>
    </row>
    <row r="1904" spans="1:21" ht="12.75">
      <c r="A1904" s="92"/>
      <c r="B1904" s="233"/>
      <c r="C1904" s="92"/>
      <c r="D1904" s="92"/>
      <c r="E1904" s="92"/>
      <c r="F1904" s="92"/>
      <c r="G1904" s="92"/>
      <c r="H1904" s="92"/>
      <c r="I1904" s="92"/>
      <c r="J1904" s="92"/>
      <c r="K1904" s="92"/>
      <c r="L1904" s="92"/>
      <c r="M1904" s="92"/>
      <c r="N1904" s="92"/>
      <c r="O1904" s="92"/>
      <c r="P1904" s="92"/>
      <c r="Q1904" s="92"/>
      <c r="R1904" s="92"/>
      <c r="S1904" s="92"/>
      <c r="T1904" s="92"/>
      <c r="U1904" s="92"/>
    </row>
    <row r="1905" spans="1:21" ht="12.75">
      <c r="A1905" s="92"/>
      <c r="B1905" s="233"/>
      <c r="C1905" s="92"/>
      <c r="D1905" s="92"/>
      <c r="E1905" s="92"/>
      <c r="F1905" s="92"/>
      <c r="G1905" s="92"/>
      <c r="H1905" s="92"/>
      <c r="I1905" s="92"/>
      <c r="J1905" s="92"/>
      <c r="K1905" s="92"/>
      <c r="L1905" s="92"/>
      <c r="M1905" s="92"/>
      <c r="N1905" s="92"/>
      <c r="O1905" s="92"/>
      <c r="P1905" s="92"/>
      <c r="Q1905" s="92"/>
      <c r="R1905" s="92"/>
      <c r="S1905" s="92"/>
      <c r="T1905" s="92"/>
      <c r="U1905" s="92"/>
    </row>
    <row r="1906" spans="1:21" ht="12.75">
      <c r="A1906" s="92"/>
      <c r="B1906" s="233"/>
      <c r="C1906" s="92"/>
      <c r="D1906" s="92"/>
      <c r="E1906" s="92"/>
      <c r="F1906" s="92"/>
      <c r="G1906" s="92"/>
      <c r="H1906" s="92"/>
      <c r="I1906" s="92"/>
      <c r="J1906" s="92"/>
      <c r="K1906" s="92"/>
      <c r="L1906" s="92"/>
      <c r="M1906" s="92"/>
      <c r="N1906" s="92"/>
      <c r="O1906" s="92"/>
      <c r="P1906" s="92"/>
      <c r="Q1906" s="92"/>
      <c r="R1906" s="92"/>
      <c r="S1906" s="92"/>
      <c r="T1906" s="92"/>
      <c r="U1906" s="92"/>
    </row>
    <row r="1907" spans="1:21" ht="12.75">
      <c r="A1907" s="92"/>
      <c r="B1907" s="233"/>
      <c r="C1907" s="92"/>
      <c r="D1907" s="92"/>
      <c r="E1907" s="92"/>
      <c r="F1907" s="92"/>
      <c r="G1907" s="92"/>
      <c r="H1907" s="92"/>
      <c r="I1907" s="92"/>
      <c r="J1907" s="92"/>
      <c r="K1907" s="92"/>
      <c r="L1907" s="92"/>
      <c r="M1907" s="92"/>
      <c r="N1907" s="92"/>
      <c r="O1907" s="92"/>
      <c r="P1907" s="92"/>
      <c r="Q1907" s="92"/>
      <c r="R1907" s="92"/>
      <c r="S1907" s="92"/>
      <c r="T1907" s="92"/>
      <c r="U1907" s="92"/>
    </row>
    <row r="1908" spans="1:21" ht="12.75">
      <c r="A1908" s="92"/>
      <c r="B1908" s="233"/>
      <c r="C1908" s="92"/>
      <c r="D1908" s="92"/>
      <c r="E1908" s="92"/>
      <c r="F1908" s="92"/>
      <c r="G1908" s="92"/>
      <c r="H1908" s="92"/>
      <c r="I1908" s="92"/>
      <c r="J1908" s="92"/>
      <c r="K1908" s="92"/>
      <c r="L1908" s="92"/>
      <c r="M1908" s="92"/>
      <c r="N1908" s="92"/>
      <c r="O1908" s="92"/>
      <c r="P1908" s="92"/>
      <c r="Q1908" s="92"/>
      <c r="R1908" s="92"/>
      <c r="S1908" s="92"/>
      <c r="T1908" s="92"/>
      <c r="U1908" s="92"/>
    </row>
    <row r="1909" spans="1:21" ht="12.75">
      <c r="A1909" s="92"/>
      <c r="B1909" s="233"/>
      <c r="C1909" s="92"/>
      <c r="D1909" s="92"/>
      <c r="E1909" s="92"/>
      <c r="F1909" s="92"/>
      <c r="G1909" s="92"/>
      <c r="H1909" s="92"/>
      <c r="I1909" s="92"/>
      <c r="J1909" s="92"/>
      <c r="K1909" s="92"/>
      <c r="L1909" s="92"/>
      <c r="M1909" s="92"/>
      <c r="N1909" s="92"/>
      <c r="O1909" s="92"/>
      <c r="P1909" s="92"/>
      <c r="Q1909" s="92"/>
      <c r="R1909" s="92"/>
      <c r="S1909" s="92"/>
      <c r="T1909" s="92"/>
      <c r="U1909" s="92"/>
    </row>
    <row r="1910" spans="1:21" ht="12.75">
      <c r="A1910" s="92"/>
      <c r="B1910" s="233"/>
      <c r="C1910" s="92"/>
      <c r="D1910" s="92"/>
      <c r="E1910" s="92"/>
      <c r="F1910" s="92"/>
      <c r="G1910" s="92"/>
      <c r="H1910" s="92"/>
      <c r="I1910" s="92"/>
      <c r="J1910" s="92"/>
      <c r="K1910" s="92"/>
      <c r="L1910" s="92"/>
      <c r="M1910" s="92"/>
      <c r="N1910" s="92"/>
      <c r="O1910" s="92"/>
      <c r="P1910" s="92"/>
      <c r="Q1910" s="92"/>
      <c r="R1910" s="92"/>
      <c r="S1910" s="92"/>
      <c r="T1910" s="92"/>
      <c r="U1910" s="92"/>
    </row>
    <row r="1911" spans="1:21" ht="12.75">
      <c r="A1911" s="92"/>
      <c r="B1911" s="233"/>
      <c r="C1911" s="92"/>
      <c r="D1911" s="92"/>
      <c r="E1911" s="92"/>
      <c r="F1911" s="92"/>
      <c r="G1911" s="92"/>
      <c r="H1911" s="92"/>
      <c r="I1911" s="92"/>
      <c r="J1911" s="92"/>
      <c r="K1911" s="92"/>
      <c r="L1911" s="92"/>
      <c r="M1911" s="92"/>
      <c r="N1911" s="92"/>
      <c r="O1911" s="92"/>
      <c r="P1911" s="92"/>
      <c r="Q1911" s="92"/>
      <c r="R1911" s="92"/>
      <c r="S1911" s="92"/>
      <c r="T1911" s="92"/>
      <c r="U1911" s="92"/>
    </row>
    <row r="1912" spans="1:21" ht="12.75">
      <c r="A1912" s="92"/>
      <c r="B1912" s="233"/>
      <c r="C1912" s="92"/>
      <c r="D1912" s="92"/>
      <c r="E1912" s="92"/>
      <c r="F1912" s="92"/>
      <c r="G1912" s="92"/>
      <c r="H1912" s="92"/>
      <c r="I1912" s="92"/>
      <c r="J1912" s="92"/>
      <c r="K1912" s="92"/>
      <c r="L1912" s="92"/>
      <c r="M1912" s="92"/>
      <c r="N1912" s="92"/>
      <c r="O1912" s="92"/>
      <c r="P1912" s="92"/>
      <c r="Q1912" s="92"/>
      <c r="R1912" s="92"/>
      <c r="S1912" s="92"/>
      <c r="T1912" s="92"/>
      <c r="U1912" s="92"/>
    </row>
    <row r="1913" spans="1:21" ht="12.75">
      <c r="A1913" s="92"/>
      <c r="B1913" s="233"/>
      <c r="C1913" s="92"/>
      <c r="D1913" s="92"/>
      <c r="E1913" s="92"/>
      <c r="F1913" s="92"/>
      <c r="G1913" s="92"/>
      <c r="H1913" s="92"/>
      <c r="I1913" s="92"/>
      <c r="J1913" s="92"/>
      <c r="K1913" s="92"/>
      <c r="L1913" s="92"/>
      <c r="M1913" s="92"/>
      <c r="N1913" s="92"/>
      <c r="O1913" s="92"/>
      <c r="P1913" s="92"/>
      <c r="Q1913" s="92"/>
      <c r="R1913" s="92"/>
      <c r="S1913" s="92"/>
      <c r="T1913" s="92"/>
      <c r="U1913" s="92"/>
    </row>
    <row r="1914" spans="1:21" ht="12.75">
      <c r="A1914" s="92"/>
      <c r="B1914" s="233"/>
      <c r="C1914" s="92"/>
      <c r="D1914" s="92"/>
      <c r="E1914" s="92"/>
      <c r="F1914" s="92"/>
      <c r="G1914" s="92"/>
      <c r="H1914" s="92"/>
      <c r="I1914" s="92"/>
      <c r="J1914" s="92"/>
      <c r="K1914" s="92"/>
      <c r="L1914" s="92"/>
      <c r="M1914" s="92"/>
      <c r="N1914" s="92"/>
      <c r="O1914" s="92"/>
      <c r="P1914" s="92"/>
      <c r="Q1914" s="92"/>
      <c r="R1914" s="92"/>
      <c r="S1914" s="92"/>
      <c r="T1914" s="92"/>
      <c r="U1914" s="92"/>
    </row>
    <row r="1915" spans="1:21" ht="12.75">
      <c r="A1915" s="92"/>
      <c r="B1915" s="233"/>
      <c r="C1915" s="92"/>
      <c r="D1915" s="92"/>
      <c r="E1915" s="92"/>
      <c r="F1915" s="92"/>
      <c r="G1915" s="92"/>
      <c r="H1915" s="92"/>
      <c r="I1915" s="92"/>
      <c r="J1915" s="92"/>
      <c r="K1915" s="92"/>
      <c r="L1915" s="92"/>
      <c r="M1915" s="92"/>
      <c r="N1915" s="92"/>
      <c r="O1915" s="92"/>
      <c r="P1915" s="92"/>
      <c r="Q1915" s="92"/>
      <c r="R1915" s="92"/>
      <c r="S1915" s="92"/>
      <c r="T1915" s="92"/>
      <c r="U1915" s="92"/>
    </row>
    <row r="1916" spans="1:21" ht="12.75">
      <c r="A1916" s="92"/>
      <c r="B1916" s="233"/>
      <c r="C1916" s="92"/>
      <c r="D1916" s="92"/>
      <c r="E1916" s="92"/>
      <c r="F1916" s="92"/>
      <c r="G1916" s="92"/>
      <c r="H1916" s="92"/>
      <c r="I1916" s="92"/>
      <c r="J1916" s="92"/>
      <c r="K1916" s="92"/>
      <c r="L1916" s="92"/>
      <c r="M1916" s="92"/>
      <c r="N1916" s="92"/>
      <c r="O1916" s="92"/>
      <c r="P1916" s="92"/>
      <c r="Q1916" s="92"/>
      <c r="R1916" s="92"/>
      <c r="S1916" s="92"/>
      <c r="T1916" s="92"/>
      <c r="U1916" s="92"/>
    </row>
    <row r="1917" spans="1:21" ht="12.75">
      <c r="A1917" s="92"/>
      <c r="B1917" s="233"/>
      <c r="C1917" s="92"/>
      <c r="D1917" s="92"/>
      <c r="E1917" s="92"/>
      <c r="F1917" s="92"/>
      <c r="G1917" s="92"/>
      <c r="H1917" s="92"/>
      <c r="I1917" s="92"/>
      <c r="J1917" s="92"/>
      <c r="K1917" s="92"/>
      <c r="L1917" s="92"/>
      <c r="M1917" s="92"/>
      <c r="N1917" s="92"/>
      <c r="O1917" s="92"/>
      <c r="P1917" s="92"/>
      <c r="Q1917" s="92"/>
      <c r="R1917" s="92"/>
      <c r="S1917" s="92"/>
      <c r="T1917" s="92"/>
      <c r="U1917" s="92"/>
    </row>
    <row r="1918" spans="1:21" ht="12.75">
      <c r="A1918" s="92"/>
      <c r="B1918" s="233"/>
      <c r="C1918" s="92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  <c r="Q1918" s="92"/>
      <c r="R1918" s="92"/>
      <c r="S1918" s="92"/>
      <c r="T1918" s="92"/>
      <c r="U1918" s="92"/>
    </row>
    <row r="1919" spans="1:21" ht="12.75">
      <c r="A1919" s="92"/>
      <c r="B1919" s="233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  <c r="T1919" s="92"/>
      <c r="U1919" s="92"/>
    </row>
    <row r="1920" spans="1:21" ht="12.75">
      <c r="A1920" s="92"/>
      <c r="B1920" s="233"/>
      <c r="C1920" s="92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  <c r="Q1920" s="92"/>
      <c r="R1920" s="92"/>
      <c r="S1920" s="92"/>
      <c r="T1920" s="92"/>
      <c r="U1920" s="92"/>
    </row>
    <row r="1921" spans="1:21" ht="12.75">
      <c r="A1921" s="92"/>
      <c r="B1921" s="233"/>
      <c r="C1921" s="92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  <c r="Q1921" s="92"/>
      <c r="R1921" s="92"/>
      <c r="S1921" s="92"/>
      <c r="T1921" s="92"/>
      <c r="U1921" s="92"/>
    </row>
    <row r="1922" spans="1:21" ht="12.75">
      <c r="A1922" s="92"/>
      <c r="B1922" s="233"/>
      <c r="C1922" s="92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  <c r="Q1922" s="92"/>
      <c r="R1922" s="92"/>
      <c r="S1922" s="92"/>
      <c r="T1922" s="92"/>
      <c r="U1922" s="92"/>
    </row>
    <row r="1923" spans="1:21" ht="12.75">
      <c r="A1923" s="92"/>
      <c r="B1923" s="233"/>
      <c r="C1923" s="92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  <c r="Q1923" s="92"/>
      <c r="R1923" s="92"/>
      <c r="S1923" s="92"/>
      <c r="T1923" s="92"/>
      <c r="U1923" s="92"/>
    </row>
    <row r="1924" spans="1:21" ht="12.75">
      <c r="A1924" s="92"/>
      <c r="B1924" s="233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  <c r="T1924" s="92"/>
      <c r="U1924" s="92"/>
    </row>
    <row r="1925" spans="1:21" ht="12.75">
      <c r="A1925" s="92"/>
      <c r="B1925" s="233"/>
      <c r="C1925" s="92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  <c r="Q1925" s="92"/>
      <c r="R1925" s="92"/>
      <c r="S1925" s="92"/>
      <c r="T1925" s="92"/>
      <c r="U1925" s="92"/>
    </row>
    <row r="1926" spans="1:21" ht="12.75">
      <c r="A1926" s="92"/>
      <c r="B1926" s="233"/>
      <c r="C1926" s="92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  <c r="Q1926" s="92"/>
      <c r="R1926" s="92"/>
      <c r="S1926" s="92"/>
      <c r="T1926" s="92"/>
      <c r="U1926" s="92"/>
    </row>
    <row r="1927" spans="1:21" ht="12.75">
      <c r="A1927" s="92"/>
      <c r="B1927" s="233"/>
      <c r="C1927" s="92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  <c r="Q1927" s="92"/>
      <c r="R1927" s="92"/>
      <c r="S1927" s="92"/>
      <c r="T1927" s="92"/>
      <c r="U1927" s="92"/>
    </row>
    <row r="1928" spans="1:21" ht="12.75">
      <c r="A1928" s="92"/>
      <c r="B1928" s="233"/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</row>
    <row r="1929" spans="1:21" ht="12.75">
      <c r="A1929" s="92"/>
      <c r="B1929" s="233"/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92"/>
      <c r="R1929" s="92"/>
      <c r="S1929" s="92"/>
      <c r="T1929" s="92"/>
      <c r="U1929" s="92"/>
    </row>
    <row r="1930" spans="1:21" ht="12.75">
      <c r="A1930" s="92"/>
      <c r="B1930" s="233"/>
      <c r="C1930" s="92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  <c r="Q1930" s="92"/>
      <c r="R1930" s="92"/>
      <c r="S1930" s="92"/>
      <c r="T1930" s="92"/>
      <c r="U1930" s="92"/>
    </row>
    <row r="1931" spans="1:21" ht="12.75">
      <c r="A1931" s="92"/>
      <c r="B1931" s="233"/>
      <c r="C1931" s="92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  <c r="Q1931" s="92"/>
      <c r="R1931" s="92"/>
      <c r="S1931" s="92"/>
      <c r="T1931" s="92"/>
      <c r="U1931" s="92"/>
    </row>
    <row r="1932" spans="1:21" ht="12.75">
      <c r="A1932" s="92"/>
      <c r="B1932" s="233"/>
      <c r="C1932" s="92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  <c r="Q1932" s="92"/>
      <c r="R1932" s="92"/>
      <c r="S1932" s="92"/>
      <c r="T1932" s="92"/>
      <c r="U1932" s="92"/>
    </row>
    <row r="1933" spans="1:21" ht="12.75">
      <c r="A1933" s="92"/>
      <c r="B1933" s="233"/>
      <c r="C1933" s="92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  <c r="Q1933" s="92"/>
      <c r="R1933" s="92"/>
      <c r="S1933" s="92"/>
      <c r="T1933" s="92"/>
      <c r="U1933" s="92"/>
    </row>
    <row r="1934" spans="1:21" ht="12.75">
      <c r="A1934" s="92"/>
      <c r="B1934" s="233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2"/>
      <c r="T1934" s="92"/>
      <c r="U1934" s="92"/>
    </row>
    <row r="1935" spans="1:21" ht="12.75">
      <c r="A1935" s="92"/>
      <c r="B1935" s="233"/>
      <c r="C1935" s="92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  <c r="Q1935" s="92"/>
      <c r="R1935" s="92"/>
      <c r="S1935" s="92"/>
      <c r="T1935" s="92"/>
      <c r="U1935" s="92"/>
    </row>
    <row r="1936" spans="1:21" ht="12.75">
      <c r="A1936" s="92"/>
      <c r="B1936" s="233"/>
      <c r="C1936" s="92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  <c r="Q1936" s="92"/>
      <c r="R1936" s="92"/>
      <c r="S1936" s="92"/>
      <c r="T1936" s="92"/>
      <c r="U1936" s="92"/>
    </row>
    <row r="1937" spans="1:21" ht="12.75">
      <c r="A1937" s="92"/>
      <c r="B1937" s="233"/>
      <c r="C1937" s="92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  <c r="Q1937" s="92"/>
      <c r="R1937" s="92"/>
      <c r="S1937" s="92"/>
      <c r="T1937" s="92"/>
      <c r="U1937" s="92"/>
    </row>
    <row r="1938" spans="1:21" ht="12.75">
      <c r="A1938" s="92"/>
      <c r="B1938" s="233"/>
      <c r="C1938" s="92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  <c r="Q1938" s="92"/>
      <c r="R1938" s="92"/>
      <c r="S1938" s="92"/>
      <c r="T1938" s="92"/>
      <c r="U1938" s="92"/>
    </row>
    <row r="1939" spans="1:21" ht="12.75">
      <c r="A1939" s="92"/>
      <c r="B1939" s="233"/>
      <c r="C1939" s="92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  <c r="Q1939" s="92"/>
      <c r="R1939" s="92"/>
      <c r="S1939" s="92"/>
      <c r="T1939" s="92"/>
      <c r="U1939" s="92"/>
    </row>
    <row r="1940" spans="1:21" ht="12.75">
      <c r="A1940" s="92"/>
      <c r="B1940" s="233"/>
      <c r="C1940" s="92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  <c r="Q1940" s="92"/>
      <c r="R1940" s="92"/>
      <c r="S1940" s="92"/>
      <c r="T1940" s="92"/>
      <c r="U1940" s="92"/>
    </row>
    <row r="1941" spans="1:21" ht="12.75">
      <c r="A1941" s="92"/>
      <c r="B1941" s="233"/>
      <c r="C1941" s="92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  <c r="Q1941" s="92"/>
      <c r="R1941" s="92"/>
      <c r="S1941" s="92"/>
      <c r="T1941" s="92"/>
      <c r="U1941" s="92"/>
    </row>
    <row r="1942" spans="1:21" ht="12.75">
      <c r="A1942" s="92"/>
      <c r="B1942" s="233"/>
      <c r="C1942" s="92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  <c r="Q1942" s="92"/>
      <c r="R1942" s="92"/>
      <c r="S1942" s="92"/>
      <c r="T1942" s="92"/>
      <c r="U1942" s="92"/>
    </row>
    <row r="1943" spans="1:21" ht="12.75">
      <c r="A1943" s="92"/>
      <c r="B1943" s="233"/>
      <c r="C1943" s="92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  <c r="Q1943" s="92"/>
      <c r="R1943" s="92"/>
      <c r="S1943" s="92"/>
      <c r="T1943" s="92"/>
      <c r="U1943" s="92"/>
    </row>
    <row r="1944" spans="1:21" ht="12.75">
      <c r="A1944" s="92"/>
      <c r="B1944" s="233"/>
      <c r="C1944" s="92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  <c r="Q1944" s="92"/>
      <c r="R1944" s="92"/>
      <c r="S1944" s="92"/>
      <c r="T1944" s="92"/>
      <c r="U1944" s="92"/>
    </row>
    <row r="1945" spans="1:21" ht="12.75">
      <c r="A1945" s="92"/>
      <c r="B1945" s="233"/>
      <c r="C1945" s="92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  <c r="Q1945" s="92"/>
      <c r="R1945" s="92"/>
      <c r="S1945" s="92"/>
      <c r="T1945" s="92"/>
      <c r="U1945" s="92"/>
    </row>
    <row r="1946" spans="1:21" ht="12.75">
      <c r="A1946" s="92"/>
      <c r="B1946" s="233"/>
      <c r="C1946" s="92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  <c r="Q1946" s="92"/>
      <c r="R1946" s="92"/>
      <c r="S1946" s="92"/>
      <c r="T1946" s="92"/>
      <c r="U1946" s="92"/>
    </row>
    <row r="1947" spans="1:21" ht="12.75">
      <c r="A1947" s="92"/>
      <c r="B1947" s="233"/>
      <c r="C1947" s="92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  <c r="Q1947" s="92"/>
      <c r="R1947" s="92"/>
      <c r="S1947" s="92"/>
      <c r="T1947" s="92"/>
      <c r="U1947" s="92"/>
    </row>
    <row r="1948" spans="1:21" ht="12.75">
      <c r="A1948" s="92"/>
      <c r="B1948" s="233"/>
      <c r="C1948" s="92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  <c r="Q1948" s="92"/>
      <c r="R1948" s="92"/>
      <c r="S1948" s="92"/>
      <c r="T1948" s="92"/>
      <c r="U1948" s="92"/>
    </row>
    <row r="1949" spans="1:21" ht="12.75">
      <c r="A1949" s="92"/>
      <c r="B1949" s="233"/>
      <c r="C1949" s="92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  <c r="Q1949" s="92"/>
      <c r="R1949" s="92"/>
      <c r="S1949" s="92"/>
      <c r="T1949" s="92"/>
      <c r="U1949" s="92"/>
    </row>
    <row r="1950" spans="1:21" ht="12.75">
      <c r="A1950" s="92"/>
      <c r="B1950" s="233"/>
      <c r="C1950" s="92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  <c r="Q1950" s="92"/>
      <c r="R1950" s="92"/>
      <c r="S1950" s="92"/>
      <c r="T1950" s="92"/>
      <c r="U1950" s="92"/>
    </row>
    <row r="1951" spans="1:21" ht="12.75">
      <c r="A1951" s="92"/>
      <c r="B1951" s="233"/>
      <c r="C1951" s="92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  <c r="Q1951" s="92"/>
      <c r="R1951" s="92"/>
      <c r="S1951" s="92"/>
      <c r="T1951" s="92"/>
      <c r="U1951" s="92"/>
    </row>
    <row r="1952" spans="1:21" ht="12.75">
      <c r="A1952" s="92"/>
      <c r="B1952" s="233"/>
      <c r="C1952" s="92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  <c r="Q1952" s="92"/>
      <c r="R1952" s="92"/>
      <c r="S1952" s="92"/>
      <c r="T1952" s="92"/>
      <c r="U1952" s="92"/>
    </row>
    <row r="1953" spans="1:21" ht="12.75">
      <c r="A1953" s="92"/>
      <c r="B1953" s="233"/>
      <c r="C1953" s="92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  <c r="Q1953" s="92"/>
      <c r="R1953" s="92"/>
      <c r="S1953" s="92"/>
      <c r="T1953" s="92"/>
      <c r="U1953" s="92"/>
    </row>
    <row r="1954" spans="1:21" ht="12.75">
      <c r="A1954" s="92"/>
      <c r="B1954" s="233"/>
      <c r="C1954" s="92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  <c r="Q1954" s="92"/>
      <c r="R1954" s="92"/>
      <c r="S1954" s="92"/>
      <c r="T1954" s="92"/>
      <c r="U1954" s="92"/>
    </row>
    <row r="1955" spans="1:21" ht="12.75">
      <c r="A1955" s="92"/>
      <c r="B1955" s="233"/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92"/>
      <c r="R1955" s="92"/>
      <c r="S1955" s="92"/>
      <c r="T1955" s="92"/>
      <c r="U1955" s="92"/>
    </row>
    <row r="1956" spans="1:21" ht="12.75">
      <c r="A1956" s="92"/>
      <c r="B1956" s="233"/>
      <c r="C1956" s="92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  <c r="Q1956" s="92"/>
      <c r="R1956" s="92"/>
      <c r="S1956" s="92"/>
      <c r="T1956" s="92"/>
      <c r="U1956" s="92"/>
    </row>
    <row r="1957" spans="1:21" ht="12.75">
      <c r="A1957" s="92"/>
      <c r="B1957" s="233"/>
      <c r="C1957" s="92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  <c r="Q1957" s="92"/>
      <c r="R1957" s="92"/>
      <c r="S1957" s="92"/>
      <c r="T1957" s="92"/>
      <c r="U1957" s="92"/>
    </row>
    <row r="1958" spans="1:21" ht="12.75">
      <c r="A1958" s="92"/>
      <c r="B1958" s="233"/>
      <c r="C1958" s="92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  <c r="Q1958" s="92"/>
      <c r="R1958" s="92"/>
      <c r="S1958" s="92"/>
      <c r="T1958" s="92"/>
      <c r="U1958" s="92"/>
    </row>
    <row r="1959" spans="1:21" ht="12.75">
      <c r="A1959" s="92"/>
      <c r="B1959" s="233"/>
      <c r="C1959" s="92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  <c r="Q1959" s="92"/>
      <c r="R1959" s="92"/>
      <c r="S1959" s="92"/>
      <c r="T1959" s="92"/>
      <c r="U1959" s="92"/>
    </row>
    <row r="1960" spans="1:21" ht="12.75">
      <c r="A1960" s="92"/>
      <c r="B1960" s="233"/>
      <c r="C1960" s="92"/>
      <c r="D1960" s="92"/>
      <c r="E1960" s="92"/>
      <c r="F1960" s="92"/>
      <c r="G1960" s="92"/>
      <c r="H1960" s="92"/>
      <c r="I1960" s="92"/>
      <c r="J1960" s="92"/>
      <c r="K1960" s="92"/>
      <c r="L1960" s="92"/>
      <c r="M1960" s="92"/>
      <c r="N1960" s="92"/>
      <c r="O1960" s="92"/>
      <c r="P1960" s="92"/>
      <c r="Q1960" s="92"/>
      <c r="R1960" s="92"/>
      <c r="S1960" s="92"/>
      <c r="T1960" s="92"/>
      <c r="U1960" s="92"/>
    </row>
    <row r="1961" spans="1:21" ht="12.75">
      <c r="A1961" s="92"/>
      <c r="B1961" s="233"/>
      <c r="C1961" s="92"/>
      <c r="D1961" s="92"/>
      <c r="E1961" s="92"/>
      <c r="F1961" s="92"/>
      <c r="G1961" s="92"/>
      <c r="H1961" s="92"/>
      <c r="I1961" s="92"/>
      <c r="J1961" s="92"/>
      <c r="K1961" s="92"/>
      <c r="L1961" s="92"/>
      <c r="M1961" s="92"/>
      <c r="N1961" s="92"/>
      <c r="O1961" s="92"/>
      <c r="P1961" s="92"/>
      <c r="Q1961" s="92"/>
      <c r="R1961" s="92"/>
      <c r="S1961" s="92"/>
      <c r="T1961" s="92"/>
      <c r="U1961" s="92"/>
    </row>
    <row r="1962" spans="1:21" ht="12.75">
      <c r="A1962" s="92"/>
      <c r="B1962" s="233"/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  <c r="Q1962" s="92"/>
      <c r="R1962" s="92"/>
      <c r="S1962" s="92"/>
      <c r="T1962" s="92"/>
      <c r="U1962" s="92"/>
    </row>
    <row r="1963" spans="1:21" ht="12.75">
      <c r="A1963" s="92"/>
      <c r="B1963" s="233"/>
      <c r="C1963" s="92"/>
      <c r="D1963" s="92"/>
      <c r="E1963" s="92"/>
      <c r="F1963" s="92"/>
      <c r="G1963" s="92"/>
      <c r="H1963" s="92"/>
      <c r="I1963" s="92"/>
      <c r="J1963" s="92"/>
      <c r="K1963" s="92"/>
      <c r="L1963" s="92"/>
      <c r="M1963" s="92"/>
      <c r="N1963" s="92"/>
      <c r="O1963" s="92"/>
      <c r="P1963" s="92"/>
      <c r="Q1963" s="92"/>
      <c r="R1963" s="92"/>
      <c r="S1963" s="92"/>
      <c r="T1963" s="92"/>
      <c r="U1963" s="92"/>
    </row>
    <row r="1964" spans="1:21" ht="12.75">
      <c r="A1964" s="92"/>
      <c r="B1964" s="233"/>
      <c r="C1964" s="92"/>
      <c r="D1964" s="92"/>
      <c r="E1964" s="92"/>
      <c r="F1964" s="92"/>
      <c r="G1964" s="92"/>
      <c r="H1964" s="92"/>
      <c r="I1964" s="92"/>
      <c r="J1964" s="92"/>
      <c r="K1964" s="92"/>
      <c r="L1964" s="92"/>
      <c r="M1964" s="92"/>
      <c r="N1964" s="92"/>
      <c r="O1964" s="92"/>
      <c r="P1964" s="92"/>
      <c r="Q1964" s="92"/>
      <c r="R1964" s="92"/>
      <c r="S1964" s="92"/>
      <c r="T1964" s="92"/>
      <c r="U1964" s="92"/>
    </row>
    <row r="1965" spans="1:21" ht="12.75">
      <c r="A1965" s="92"/>
      <c r="B1965" s="233"/>
      <c r="C1965" s="92"/>
      <c r="D1965" s="92"/>
      <c r="E1965" s="92"/>
      <c r="F1965" s="92"/>
      <c r="G1965" s="92"/>
      <c r="H1965" s="92"/>
      <c r="I1965" s="92"/>
      <c r="J1965" s="92"/>
      <c r="K1965" s="92"/>
      <c r="L1965" s="92"/>
      <c r="M1965" s="92"/>
      <c r="N1965" s="92"/>
      <c r="O1965" s="92"/>
      <c r="P1965" s="92"/>
      <c r="Q1965" s="92"/>
      <c r="R1965" s="92"/>
      <c r="S1965" s="92"/>
      <c r="T1965" s="92"/>
      <c r="U1965" s="92"/>
    </row>
    <row r="1966" spans="1:21" ht="12.75">
      <c r="A1966" s="92"/>
      <c r="B1966" s="233"/>
      <c r="C1966" s="92"/>
      <c r="D1966" s="92"/>
      <c r="E1966" s="92"/>
      <c r="F1966" s="92"/>
      <c r="G1966" s="92"/>
      <c r="H1966" s="92"/>
      <c r="I1966" s="92"/>
      <c r="J1966" s="92"/>
      <c r="K1966" s="92"/>
      <c r="L1966" s="92"/>
      <c r="M1966" s="92"/>
      <c r="N1966" s="92"/>
      <c r="O1966" s="92"/>
      <c r="P1966" s="92"/>
      <c r="Q1966" s="92"/>
      <c r="R1966" s="92"/>
      <c r="S1966" s="92"/>
      <c r="T1966" s="92"/>
      <c r="U1966" s="92"/>
    </row>
    <row r="1967" spans="1:21" ht="12.75">
      <c r="A1967" s="92"/>
      <c r="B1967" s="233"/>
      <c r="C1967" s="92"/>
      <c r="D1967" s="92"/>
      <c r="E1967" s="92"/>
      <c r="F1967" s="92"/>
      <c r="G1967" s="92"/>
      <c r="H1967" s="92"/>
      <c r="I1967" s="92"/>
      <c r="J1967" s="92"/>
      <c r="K1967" s="92"/>
      <c r="L1967" s="92"/>
      <c r="M1967" s="92"/>
      <c r="N1967" s="92"/>
      <c r="O1967" s="92"/>
      <c r="P1967" s="92"/>
      <c r="Q1967" s="92"/>
      <c r="R1967" s="92"/>
      <c r="S1967" s="92"/>
      <c r="T1967" s="92"/>
      <c r="U1967" s="92"/>
    </row>
    <row r="1968" spans="1:21" ht="12.75">
      <c r="A1968" s="92"/>
      <c r="B1968" s="233"/>
      <c r="C1968" s="92"/>
      <c r="D1968" s="92"/>
      <c r="E1968" s="92"/>
      <c r="F1968" s="92"/>
      <c r="G1968" s="92"/>
      <c r="H1968" s="92"/>
      <c r="I1968" s="92"/>
      <c r="J1968" s="92"/>
      <c r="K1968" s="92"/>
      <c r="L1968" s="92"/>
      <c r="M1968" s="92"/>
      <c r="N1968" s="92"/>
      <c r="O1968" s="92"/>
      <c r="P1968" s="92"/>
      <c r="Q1968" s="92"/>
      <c r="R1968" s="92"/>
      <c r="S1968" s="92"/>
      <c r="T1968" s="92"/>
      <c r="U1968" s="92"/>
    </row>
    <row r="1969" spans="1:21" ht="12.75">
      <c r="A1969" s="92"/>
      <c r="B1969" s="233"/>
      <c r="C1969" s="92"/>
      <c r="D1969" s="92"/>
      <c r="E1969" s="92"/>
      <c r="F1969" s="92"/>
      <c r="G1969" s="92"/>
      <c r="H1969" s="92"/>
      <c r="I1969" s="92"/>
      <c r="J1969" s="92"/>
      <c r="K1969" s="92"/>
      <c r="L1969" s="92"/>
      <c r="M1969" s="92"/>
      <c r="N1969" s="92"/>
      <c r="O1969" s="92"/>
      <c r="P1969" s="92"/>
      <c r="Q1969" s="92"/>
      <c r="R1969" s="92"/>
      <c r="S1969" s="92"/>
      <c r="T1969" s="92"/>
      <c r="U1969" s="92"/>
    </row>
    <row r="1970" spans="1:21" ht="12.75">
      <c r="A1970" s="92"/>
      <c r="B1970" s="233"/>
      <c r="C1970" s="92"/>
      <c r="D1970" s="92"/>
      <c r="E1970" s="92"/>
      <c r="F1970" s="92"/>
      <c r="G1970" s="92"/>
      <c r="H1970" s="92"/>
      <c r="I1970" s="92"/>
      <c r="J1970" s="92"/>
      <c r="K1970" s="92"/>
      <c r="L1970" s="92"/>
      <c r="M1970" s="92"/>
      <c r="N1970" s="92"/>
      <c r="O1970" s="92"/>
      <c r="P1970" s="92"/>
      <c r="Q1970" s="92"/>
      <c r="R1970" s="92"/>
      <c r="S1970" s="92"/>
      <c r="T1970" s="92"/>
      <c r="U1970" s="92"/>
    </row>
    <row r="1971" spans="1:21" ht="12.75">
      <c r="A1971" s="92"/>
      <c r="B1971" s="233"/>
      <c r="C1971" s="92"/>
      <c r="D1971" s="92"/>
      <c r="E1971" s="92"/>
      <c r="F1971" s="92"/>
      <c r="G1971" s="92"/>
      <c r="H1971" s="92"/>
      <c r="I1971" s="92"/>
      <c r="J1971" s="92"/>
      <c r="K1971" s="92"/>
      <c r="L1971" s="92"/>
      <c r="M1971" s="92"/>
      <c r="N1971" s="92"/>
      <c r="O1971" s="92"/>
      <c r="P1971" s="92"/>
      <c r="Q1971" s="92"/>
      <c r="R1971" s="92"/>
      <c r="S1971" s="92"/>
      <c r="T1971" s="92"/>
      <c r="U1971" s="92"/>
    </row>
    <row r="1972" spans="1:21" ht="12.75">
      <c r="A1972" s="92"/>
      <c r="B1972" s="233"/>
      <c r="C1972" s="92"/>
      <c r="D1972" s="92"/>
      <c r="E1972" s="92"/>
      <c r="F1972" s="92"/>
      <c r="G1972" s="92"/>
      <c r="H1972" s="92"/>
      <c r="I1972" s="92"/>
      <c r="J1972" s="92"/>
      <c r="K1972" s="92"/>
      <c r="L1972" s="92"/>
      <c r="M1972" s="92"/>
      <c r="N1972" s="92"/>
      <c r="O1972" s="92"/>
      <c r="P1972" s="92"/>
      <c r="Q1972" s="92"/>
      <c r="R1972" s="92"/>
      <c r="S1972" s="92"/>
      <c r="T1972" s="92"/>
      <c r="U1972" s="92"/>
    </row>
    <row r="1973" spans="1:21" ht="12.75">
      <c r="A1973" s="92"/>
      <c r="B1973" s="233"/>
      <c r="C1973" s="92"/>
      <c r="D1973" s="92"/>
      <c r="E1973" s="92"/>
      <c r="F1973" s="92"/>
      <c r="G1973" s="92"/>
      <c r="H1973" s="92"/>
      <c r="I1973" s="92"/>
      <c r="J1973" s="92"/>
      <c r="K1973" s="92"/>
      <c r="L1973" s="92"/>
      <c r="M1973" s="92"/>
      <c r="N1973" s="92"/>
      <c r="O1973" s="92"/>
      <c r="P1973" s="92"/>
      <c r="Q1973" s="92"/>
      <c r="R1973" s="92"/>
      <c r="S1973" s="92"/>
      <c r="T1973" s="92"/>
      <c r="U1973" s="92"/>
    </row>
    <row r="1974" spans="1:21" ht="12.75">
      <c r="A1974" s="92"/>
      <c r="B1974" s="233"/>
      <c r="C1974" s="92"/>
      <c r="D1974" s="92"/>
      <c r="E1974" s="92"/>
      <c r="F1974" s="92"/>
      <c r="G1974" s="92"/>
      <c r="H1974" s="92"/>
      <c r="I1974" s="92"/>
      <c r="J1974" s="92"/>
      <c r="K1974" s="92"/>
      <c r="L1974" s="92"/>
      <c r="M1974" s="92"/>
      <c r="N1974" s="92"/>
      <c r="O1974" s="92"/>
      <c r="P1974" s="92"/>
      <c r="Q1974" s="92"/>
      <c r="R1974" s="92"/>
      <c r="S1974" s="92"/>
      <c r="T1974" s="92"/>
      <c r="U1974" s="92"/>
    </row>
    <row r="1975" spans="1:21" ht="12.75">
      <c r="A1975" s="92"/>
      <c r="B1975" s="233"/>
      <c r="C1975" s="92"/>
      <c r="D1975" s="92"/>
      <c r="E1975" s="92"/>
      <c r="F1975" s="92"/>
      <c r="G1975" s="92"/>
      <c r="H1975" s="92"/>
      <c r="I1975" s="92"/>
      <c r="J1975" s="92"/>
      <c r="K1975" s="92"/>
      <c r="L1975" s="92"/>
      <c r="M1975" s="92"/>
      <c r="N1975" s="92"/>
      <c r="O1975" s="92"/>
      <c r="P1975" s="92"/>
      <c r="Q1975" s="92"/>
      <c r="R1975" s="92"/>
      <c r="S1975" s="92"/>
      <c r="T1975" s="92"/>
      <c r="U1975" s="92"/>
    </row>
    <row r="1976" spans="1:21" ht="12.75">
      <c r="A1976" s="92"/>
      <c r="B1976" s="233"/>
      <c r="C1976" s="92"/>
      <c r="D1976" s="92"/>
      <c r="E1976" s="92"/>
      <c r="F1976" s="92"/>
      <c r="G1976" s="92"/>
      <c r="H1976" s="92"/>
      <c r="I1976" s="92"/>
      <c r="J1976" s="92"/>
      <c r="K1976" s="92"/>
      <c r="L1976" s="92"/>
      <c r="M1976" s="92"/>
      <c r="N1976" s="92"/>
      <c r="O1976" s="92"/>
      <c r="P1976" s="92"/>
      <c r="Q1976" s="92"/>
      <c r="R1976" s="92"/>
      <c r="S1976" s="92"/>
      <c r="T1976" s="92"/>
      <c r="U1976" s="92"/>
    </row>
    <row r="1977" spans="1:21" ht="12.75">
      <c r="A1977" s="92"/>
      <c r="B1977" s="233"/>
      <c r="C1977" s="92"/>
      <c r="D1977" s="92"/>
      <c r="E1977" s="92"/>
      <c r="F1977" s="92"/>
      <c r="G1977" s="92"/>
      <c r="H1977" s="92"/>
      <c r="I1977" s="92"/>
      <c r="J1977" s="92"/>
      <c r="K1977" s="92"/>
      <c r="L1977" s="92"/>
      <c r="M1977" s="92"/>
      <c r="N1977" s="92"/>
      <c r="O1977" s="92"/>
      <c r="P1977" s="92"/>
      <c r="Q1977" s="92"/>
      <c r="R1977" s="92"/>
      <c r="S1977" s="92"/>
      <c r="T1977" s="92"/>
      <c r="U1977" s="92"/>
    </row>
    <row r="1978" spans="1:21" ht="12.75">
      <c r="A1978" s="92"/>
      <c r="B1978" s="233"/>
      <c r="C1978" s="92"/>
      <c r="D1978" s="92"/>
      <c r="E1978" s="92"/>
      <c r="F1978" s="92"/>
      <c r="G1978" s="92"/>
      <c r="H1978" s="92"/>
      <c r="I1978" s="92"/>
      <c r="J1978" s="92"/>
      <c r="K1978" s="92"/>
      <c r="L1978" s="92"/>
      <c r="M1978" s="92"/>
      <c r="N1978" s="92"/>
      <c r="O1978" s="92"/>
      <c r="P1978" s="92"/>
      <c r="Q1978" s="92"/>
      <c r="R1978" s="92"/>
      <c r="S1978" s="92"/>
      <c r="T1978" s="92"/>
      <c r="U1978" s="92"/>
    </row>
    <row r="1979" spans="1:21" ht="12.75">
      <c r="A1979" s="92"/>
      <c r="B1979" s="233"/>
      <c r="C1979" s="92"/>
      <c r="D1979" s="92"/>
      <c r="E1979" s="92"/>
      <c r="F1979" s="92"/>
      <c r="G1979" s="92"/>
      <c r="H1979" s="92"/>
      <c r="I1979" s="92"/>
      <c r="J1979" s="92"/>
      <c r="K1979" s="92"/>
      <c r="L1979" s="92"/>
      <c r="M1979" s="92"/>
      <c r="N1979" s="92"/>
      <c r="O1979" s="92"/>
      <c r="P1979" s="92"/>
      <c r="Q1979" s="92"/>
      <c r="R1979" s="92"/>
      <c r="S1979" s="92"/>
      <c r="T1979" s="92"/>
      <c r="U1979" s="92"/>
    </row>
    <row r="1980" spans="1:21" ht="12.75">
      <c r="A1980" s="92"/>
      <c r="B1980" s="233"/>
      <c r="C1980" s="92"/>
      <c r="D1980" s="92"/>
      <c r="E1980" s="92"/>
      <c r="F1980" s="92"/>
      <c r="G1980" s="92"/>
      <c r="H1980" s="92"/>
      <c r="I1980" s="92"/>
      <c r="J1980" s="92"/>
      <c r="K1980" s="92"/>
      <c r="L1980" s="92"/>
      <c r="M1980" s="92"/>
      <c r="N1980" s="92"/>
      <c r="O1980" s="92"/>
      <c r="P1980" s="92"/>
      <c r="Q1980" s="92"/>
      <c r="R1980" s="92"/>
      <c r="S1980" s="92"/>
      <c r="T1980" s="92"/>
      <c r="U1980" s="92"/>
    </row>
    <row r="1981" spans="1:21" ht="12.75">
      <c r="A1981" s="92"/>
      <c r="B1981" s="233"/>
      <c r="C1981" s="92"/>
      <c r="D1981" s="92"/>
      <c r="E1981" s="92"/>
      <c r="F1981" s="92"/>
      <c r="G1981" s="92"/>
      <c r="H1981" s="92"/>
      <c r="I1981" s="92"/>
      <c r="J1981" s="92"/>
      <c r="K1981" s="92"/>
      <c r="L1981" s="92"/>
      <c r="M1981" s="92"/>
      <c r="N1981" s="92"/>
      <c r="O1981" s="92"/>
      <c r="P1981" s="92"/>
      <c r="Q1981" s="92"/>
      <c r="R1981" s="92"/>
      <c r="S1981" s="92"/>
      <c r="T1981" s="92"/>
      <c r="U1981" s="92"/>
    </row>
    <row r="1982" spans="1:21" ht="12.75">
      <c r="A1982" s="92"/>
      <c r="B1982" s="233"/>
      <c r="C1982" s="92"/>
      <c r="D1982" s="92"/>
      <c r="E1982" s="92"/>
      <c r="F1982" s="92"/>
      <c r="G1982" s="92"/>
      <c r="H1982" s="92"/>
      <c r="I1982" s="92"/>
      <c r="J1982" s="92"/>
      <c r="K1982" s="92"/>
      <c r="L1982" s="92"/>
      <c r="M1982" s="92"/>
      <c r="N1982" s="92"/>
      <c r="O1982" s="92"/>
      <c r="P1982" s="92"/>
      <c r="Q1982" s="92"/>
      <c r="R1982" s="92"/>
      <c r="S1982" s="92"/>
      <c r="T1982" s="92"/>
      <c r="U1982" s="92"/>
    </row>
    <row r="1983" spans="1:21" ht="12.75">
      <c r="A1983" s="92"/>
      <c r="B1983" s="233"/>
      <c r="C1983" s="92"/>
      <c r="D1983" s="92"/>
      <c r="E1983" s="92"/>
      <c r="F1983" s="92"/>
      <c r="G1983" s="92"/>
      <c r="H1983" s="92"/>
      <c r="I1983" s="92"/>
      <c r="J1983" s="92"/>
      <c r="K1983" s="92"/>
      <c r="L1983" s="92"/>
      <c r="M1983" s="92"/>
      <c r="N1983" s="92"/>
      <c r="O1983" s="92"/>
      <c r="P1983" s="92"/>
      <c r="Q1983" s="92"/>
      <c r="R1983" s="92"/>
      <c r="S1983" s="92"/>
      <c r="T1983" s="92"/>
      <c r="U1983" s="92"/>
    </row>
    <row r="1984" spans="1:21" ht="12.75">
      <c r="A1984" s="92"/>
      <c r="B1984" s="233"/>
      <c r="C1984" s="92"/>
      <c r="D1984" s="92"/>
      <c r="E1984" s="92"/>
      <c r="F1984" s="92"/>
      <c r="G1984" s="92"/>
      <c r="H1984" s="92"/>
      <c r="I1984" s="92"/>
      <c r="J1984" s="92"/>
      <c r="K1984" s="92"/>
      <c r="L1984" s="92"/>
      <c r="M1984" s="92"/>
      <c r="N1984" s="92"/>
      <c r="O1984" s="92"/>
      <c r="P1984" s="92"/>
      <c r="Q1984" s="92"/>
      <c r="R1984" s="92"/>
      <c r="S1984" s="92"/>
      <c r="T1984" s="92"/>
      <c r="U1984" s="92"/>
    </row>
    <row r="1985" spans="1:21" ht="12.75">
      <c r="A1985" s="92"/>
      <c r="B1985" s="233"/>
      <c r="C1985" s="92"/>
      <c r="D1985" s="92"/>
      <c r="E1985" s="92"/>
      <c r="F1985" s="92"/>
      <c r="G1985" s="92"/>
      <c r="H1985" s="92"/>
      <c r="I1985" s="92"/>
      <c r="J1985" s="92"/>
      <c r="K1985" s="92"/>
      <c r="L1985" s="92"/>
      <c r="M1985" s="92"/>
      <c r="N1985" s="92"/>
      <c r="O1985" s="92"/>
      <c r="P1985" s="92"/>
      <c r="Q1985" s="92"/>
      <c r="R1985" s="92"/>
      <c r="S1985" s="92"/>
      <c r="T1985" s="92"/>
      <c r="U1985" s="92"/>
    </row>
    <row r="1986" spans="1:21" ht="12.75">
      <c r="A1986" s="92"/>
      <c r="B1986" s="233"/>
      <c r="C1986" s="92"/>
      <c r="D1986" s="92"/>
      <c r="E1986" s="92"/>
      <c r="F1986" s="92"/>
      <c r="G1986" s="92"/>
      <c r="H1986" s="92"/>
      <c r="I1986" s="92"/>
      <c r="J1986" s="92"/>
      <c r="K1986" s="92"/>
      <c r="L1986" s="92"/>
      <c r="M1986" s="92"/>
      <c r="N1986" s="92"/>
      <c r="O1986" s="92"/>
      <c r="P1986" s="92"/>
      <c r="Q1986" s="92"/>
      <c r="R1986" s="92"/>
      <c r="S1986" s="92"/>
      <c r="T1986" s="92"/>
      <c r="U1986" s="92"/>
    </row>
    <row r="1987" spans="1:21" ht="12.75">
      <c r="A1987" s="92"/>
      <c r="B1987" s="233"/>
      <c r="C1987" s="92"/>
      <c r="D1987" s="92"/>
      <c r="E1987" s="92"/>
      <c r="F1987" s="92"/>
      <c r="G1987" s="92"/>
      <c r="H1987" s="92"/>
      <c r="I1987" s="92"/>
      <c r="J1987" s="92"/>
      <c r="K1987" s="92"/>
      <c r="L1987" s="92"/>
      <c r="M1987" s="92"/>
      <c r="N1987" s="92"/>
      <c r="O1987" s="92"/>
      <c r="P1987" s="92"/>
      <c r="Q1987" s="92"/>
      <c r="R1987" s="92"/>
      <c r="S1987" s="92"/>
      <c r="T1987" s="92"/>
      <c r="U1987" s="92"/>
    </row>
    <row r="1988" spans="1:21" ht="12.75">
      <c r="A1988" s="92"/>
      <c r="B1988" s="233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  <c r="Q1988" s="92"/>
      <c r="R1988" s="92"/>
      <c r="S1988" s="92"/>
      <c r="T1988" s="92"/>
      <c r="U1988" s="92"/>
    </row>
    <row r="1989" spans="1:21" ht="12.75">
      <c r="A1989" s="92"/>
      <c r="B1989" s="233"/>
      <c r="C1989" s="92"/>
      <c r="D1989" s="92"/>
      <c r="E1989" s="92"/>
      <c r="F1989" s="92"/>
      <c r="G1989" s="92"/>
      <c r="H1989" s="92"/>
      <c r="I1989" s="92"/>
      <c r="J1989" s="92"/>
      <c r="K1989" s="92"/>
      <c r="L1989" s="92"/>
      <c r="M1989" s="92"/>
      <c r="N1989" s="92"/>
      <c r="O1989" s="92"/>
      <c r="P1989" s="92"/>
      <c r="Q1989" s="92"/>
      <c r="R1989" s="92"/>
      <c r="S1989" s="92"/>
      <c r="T1989" s="92"/>
      <c r="U1989" s="92"/>
    </row>
    <row r="1990" spans="1:21" ht="12.75">
      <c r="A1990" s="92"/>
      <c r="B1990" s="233"/>
      <c r="C1990" s="92"/>
      <c r="D1990" s="92"/>
      <c r="E1990" s="92"/>
      <c r="F1990" s="92"/>
      <c r="G1990" s="92"/>
      <c r="H1990" s="92"/>
      <c r="I1990" s="92"/>
      <c r="J1990" s="92"/>
      <c r="K1990" s="92"/>
      <c r="L1990" s="92"/>
      <c r="M1990" s="92"/>
      <c r="N1990" s="92"/>
      <c r="O1990" s="92"/>
      <c r="P1990" s="92"/>
      <c r="Q1990" s="92"/>
      <c r="R1990" s="92"/>
      <c r="S1990" s="92"/>
      <c r="T1990" s="92"/>
      <c r="U1990" s="92"/>
    </row>
    <row r="1991" spans="1:21" ht="12.75">
      <c r="A1991" s="92"/>
      <c r="B1991" s="233"/>
      <c r="C1991" s="92"/>
      <c r="D1991" s="92"/>
      <c r="E1991" s="92"/>
      <c r="F1991" s="92"/>
      <c r="G1991" s="92"/>
      <c r="H1991" s="92"/>
      <c r="I1991" s="92"/>
      <c r="J1991" s="92"/>
      <c r="K1991" s="92"/>
      <c r="L1991" s="92"/>
      <c r="M1991" s="92"/>
      <c r="N1991" s="92"/>
      <c r="O1991" s="92"/>
      <c r="P1991" s="92"/>
      <c r="Q1991" s="92"/>
      <c r="R1991" s="92"/>
      <c r="S1991" s="92"/>
      <c r="T1991" s="92"/>
      <c r="U1991" s="92"/>
    </row>
    <row r="1992" spans="1:21" ht="12.75">
      <c r="A1992" s="92"/>
      <c r="B1992" s="233"/>
      <c r="C1992" s="92"/>
      <c r="D1992" s="92"/>
      <c r="E1992" s="92"/>
      <c r="F1992" s="92"/>
      <c r="G1992" s="92"/>
      <c r="H1992" s="92"/>
      <c r="I1992" s="92"/>
      <c r="J1992" s="92"/>
      <c r="K1992" s="92"/>
      <c r="L1992" s="92"/>
      <c r="M1992" s="92"/>
      <c r="N1992" s="92"/>
      <c r="O1992" s="92"/>
      <c r="P1992" s="92"/>
      <c r="Q1992" s="92"/>
      <c r="R1992" s="92"/>
      <c r="S1992" s="92"/>
      <c r="T1992" s="92"/>
      <c r="U1992" s="92"/>
    </row>
    <row r="1993" spans="1:21" ht="12.75">
      <c r="A1993" s="92"/>
      <c r="B1993" s="233"/>
      <c r="C1993" s="92"/>
      <c r="D1993" s="92"/>
      <c r="E1993" s="92"/>
      <c r="F1993" s="92"/>
      <c r="G1993" s="92"/>
      <c r="H1993" s="92"/>
      <c r="I1993" s="92"/>
      <c r="J1993" s="92"/>
      <c r="K1993" s="92"/>
      <c r="L1993" s="92"/>
      <c r="M1993" s="92"/>
      <c r="N1993" s="92"/>
      <c r="O1993" s="92"/>
      <c r="P1993" s="92"/>
      <c r="Q1993" s="92"/>
      <c r="R1993" s="92"/>
      <c r="S1993" s="92"/>
      <c r="T1993" s="92"/>
      <c r="U1993" s="92"/>
    </row>
    <row r="1994" spans="1:21" ht="12.75">
      <c r="A1994" s="92"/>
      <c r="B1994" s="233"/>
      <c r="C1994" s="92"/>
      <c r="D1994" s="92"/>
      <c r="E1994" s="92"/>
      <c r="F1994" s="92"/>
      <c r="G1994" s="92"/>
      <c r="H1994" s="92"/>
      <c r="I1994" s="92"/>
      <c r="J1994" s="92"/>
      <c r="K1994" s="92"/>
      <c r="L1994" s="92"/>
      <c r="M1994" s="92"/>
      <c r="N1994" s="92"/>
      <c r="O1994" s="92"/>
      <c r="P1994" s="92"/>
      <c r="Q1994" s="92"/>
      <c r="R1994" s="92"/>
      <c r="S1994" s="92"/>
      <c r="T1994" s="92"/>
      <c r="U1994" s="92"/>
    </row>
    <row r="1995" spans="1:21" ht="12.75">
      <c r="A1995" s="92"/>
      <c r="B1995" s="233"/>
      <c r="C1995" s="92"/>
      <c r="D1995" s="92"/>
      <c r="E1995" s="92"/>
      <c r="F1995" s="92"/>
      <c r="G1995" s="92"/>
      <c r="H1995" s="92"/>
      <c r="I1995" s="92"/>
      <c r="J1995" s="92"/>
      <c r="K1995" s="92"/>
      <c r="L1995" s="92"/>
      <c r="M1995" s="92"/>
      <c r="N1995" s="92"/>
      <c r="O1995" s="92"/>
      <c r="P1995" s="92"/>
      <c r="Q1995" s="92"/>
      <c r="R1995" s="92"/>
      <c r="S1995" s="92"/>
      <c r="T1995" s="92"/>
      <c r="U1995" s="92"/>
    </row>
    <row r="1996" spans="1:21" ht="12.75">
      <c r="A1996" s="92"/>
      <c r="B1996" s="233"/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  <c r="Q1996" s="92"/>
      <c r="R1996" s="92"/>
      <c r="S1996" s="92"/>
      <c r="T1996" s="92"/>
      <c r="U1996" s="92"/>
    </row>
    <row r="1997" spans="1:21" ht="12.75">
      <c r="A1997" s="92"/>
      <c r="B1997" s="233"/>
      <c r="C1997" s="92"/>
      <c r="D1997" s="92"/>
      <c r="E1997" s="92"/>
      <c r="F1997" s="92"/>
      <c r="G1997" s="92"/>
      <c r="H1997" s="92"/>
      <c r="I1997" s="92"/>
      <c r="J1997" s="92"/>
      <c r="K1997" s="92"/>
      <c r="L1997" s="92"/>
      <c r="M1997" s="92"/>
      <c r="N1997" s="92"/>
      <c r="O1997" s="92"/>
      <c r="P1997" s="92"/>
      <c r="Q1997" s="92"/>
      <c r="R1997" s="92"/>
      <c r="S1997" s="92"/>
      <c r="T1997" s="92"/>
      <c r="U1997" s="92"/>
    </row>
    <row r="1998" spans="1:21" ht="12.75">
      <c r="A1998" s="92"/>
      <c r="B1998" s="233"/>
      <c r="C1998" s="92"/>
      <c r="D1998" s="92"/>
      <c r="E1998" s="92"/>
      <c r="F1998" s="92"/>
      <c r="G1998" s="92"/>
      <c r="H1998" s="92"/>
      <c r="I1998" s="92"/>
      <c r="J1998" s="92"/>
      <c r="K1998" s="92"/>
      <c r="L1998" s="92"/>
      <c r="M1998" s="92"/>
      <c r="N1998" s="92"/>
      <c r="O1998" s="92"/>
      <c r="P1998" s="92"/>
      <c r="Q1998" s="92"/>
      <c r="R1998" s="92"/>
      <c r="S1998" s="92"/>
      <c r="T1998" s="92"/>
      <c r="U1998" s="92"/>
    </row>
    <row r="1999" spans="1:21" ht="12.75">
      <c r="A1999" s="92"/>
      <c r="B1999" s="233"/>
      <c r="C1999" s="92"/>
      <c r="D1999" s="92"/>
      <c r="E1999" s="92"/>
      <c r="F1999" s="92"/>
      <c r="G1999" s="92"/>
      <c r="H1999" s="92"/>
      <c r="I1999" s="92"/>
      <c r="J1999" s="92"/>
      <c r="K1999" s="92"/>
      <c r="L1999" s="92"/>
      <c r="M1999" s="92"/>
      <c r="N1999" s="92"/>
      <c r="O1999" s="92"/>
      <c r="P1999" s="92"/>
      <c r="Q1999" s="92"/>
      <c r="R1999" s="92"/>
      <c r="S1999" s="92"/>
      <c r="T1999" s="92"/>
      <c r="U1999" s="92"/>
    </row>
    <row r="2000" spans="1:21" ht="12.75">
      <c r="A2000" s="92"/>
      <c r="B2000" s="233"/>
      <c r="C2000" s="92"/>
      <c r="D2000" s="92"/>
      <c r="E2000" s="92"/>
      <c r="F2000" s="92"/>
      <c r="G2000" s="92"/>
      <c r="H2000" s="92"/>
      <c r="I2000" s="92"/>
      <c r="J2000" s="92"/>
      <c r="K2000" s="92"/>
      <c r="L2000" s="92"/>
      <c r="M2000" s="92"/>
      <c r="N2000" s="92"/>
      <c r="O2000" s="92"/>
      <c r="P2000" s="92"/>
      <c r="Q2000" s="92"/>
      <c r="R2000" s="92"/>
      <c r="S2000" s="92"/>
      <c r="T2000" s="92"/>
      <c r="U2000" s="92"/>
    </row>
    <row r="2001" spans="1:21" ht="12.75">
      <c r="A2001" s="92"/>
      <c r="B2001" s="233"/>
      <c r="C2001" s="92"/>
      <c r="D2001" s="92"/>
      <c r="E2001" s="92"/>
      <c r="F2001" s="92"/>
      <c r="G2001" s="92"/>
      <c r="H2001" s="92"/>
      <c r="I2001" s="92"/>
      <c r="J2001" s="92"/>
      <c r="K2001" s="92"/>
      <c r="L2001" s="92"/>
      <c r="M2001" s="92"/>
      <c r="N2001" s="92"/>
      <c r="O2001" s="92"/>
      <c r="P2001" s="92"/>
      <c r="Q2001" s="92"/>
      <c r="R2001" s="92"/>
      <c r="S2001" s="92"/>
      <c r="T2001" s="92"/>
      <c r="U2001" s="92"/>
    </row>
    <row r="2002" spans="1:21" ht="12.75">
      <c r="A2002" s="92"/>
      <c r="B2002" s="233"/>
      <c r="C2002" s="92"/>
      <c r="D2002" s="92"/>
      <c r="E2002" s="92"/>
      <c r="F2002" s="92"/>
      <c r="G2002" s="92"/>
      <c r="H2002" s="92"/>
      <c r="I2002" s="92"/>
      <c r="J2002" s="92"/>
      <c r="K2002" s="92"/>
      <c r="L2002" s="92"/>
      <c r="M2002" s="92"/>
      <c r="N2002" s="92"/>
      <c r="O2002" s="92"/>
      <c r="P2002" s="92"/>
      <c r="Q2002" s="92"/>
      <c r="R2002" s="92"/>
      <c r="S2002" s="92"/>
      <c r="T2002" s="92"/>
      <c r="U2002" s="92"/>
    </row>
    <row r="2003" spans="1:21" ht="12.75">
      <c r="A2003" s="92"/>
      <c r="B2003" s="233"/>
      <c r="C2003" s="92"/>
      <c r="D2003" s="92"/>
      <c r="E2003" s="92"/>
      <c r="F2003" s="92"/>
      <c r="G2003" s="92"/>
      <c r="H2003" s="92"/>
      <c r="I2003" s="92"/>
      <c r="J2003" s="92"/>
      <c r="K2003" s="92"/>
      <c r="L2003" s="92"/>
      <c r="M2003" s="92"/>
      <c r="N2003" s="92"/>
      <c r="O2003" s="92"/>
      <c r="P2003" s="92"/>
      <c r="Q2003" s="92"/>
      <c r="R2003" s="92"/>
      <c r="S2003" s="92"/>
      <c r="T2003" s="92"/>
      <c r="U2003" s="92"/>
    </row>
    <row r="2004" spans="1:21" ht="12.75">
      <c r="A2004" s="92"/>
      <c r="B2004" s="233"/>
      <c r="C2004" s="92"/>
      <c r="D2004" s="92"/>
      <c r="E2004" s="92"/>
      <c r="F2004" s="92"/>
      <c r="G2004" s="92"/>
      <c r="H2004" s="92"/>
      <c r="I2004" s="92"/>
      <c r="J2004" s="92"/>
      <c r="K2004" s="92"/>
      <c r="L2004" s="92"/>
      <c r="M2004" s="92"/>
      <c r="N2004" s="92"/>
      <c r="O2004" s="92"/>
      <c r="P2004" s="92"/>
      <c r="Q2004" s="92"/>
      <c r="R2004" s="92"/>
      <c r="S2004" s="92"/>
      <c r="T2004" s="92"/>
      <c r="U2004" s="92"/>
    </row>
    <row r="2005" spans="1:21" ht="12.75">
      <c r="A2005" s="92"/>
      <c r="B2005" s="233"/>
      <c r="C2005" s="92"/>
      <c r="D2005" s="92"/>
      <c r="E2005" s="92"/>
      <c r="F2005" s="92"/>
      <c r="G2005" s="92"/>
      <c r="H2005" s="92"/>
      <c r="I2005" s="92"/>
      <c r="J2005" s="92"/>
      <c r="K2005" s="92"/>
      <c r="L2005" s="92"/>
      <c r="M2005" s="92"/>
      <c r="N2005" s="92"/>
      <c r="O2005" s="92"/>
      <c r="P2005" s="92"/>
      <c r="Q2005" s="92"/>
      <c r="R2005" s="92"/>
      <c r="S2005" s="92"/>
      <c r="T2005" s="92"/>
      <c r="U2005" s="92"/>
    </row>
    <row r="2006" spans="1:21" ht="12.75">
      <c r="A2006" s="92"/>
      <c r="B2006" s="233"/>
      <c r="C2006" s="92"/>
      <c r="D2006" s="92"/>
      <c r="E2006" s="92"/>
      <c r="F2006" s="92"/>
      <c r="G2006" s="92"/>
      <c r="H2006" s="92"/>
      <c r="I2006" s="92"/>
      <c r="J2006" s="92"/>
      <c r="K2006" s="92"/>
      <c r="L2006" s="92"/>
      <c r="M2006" s="92"/>
      <c r="N2006" s="92"/>
      <c r="O2006" s="92"/>
      <c r="P2006" s="92"/>
      <c r="Q2006" s="92"/>
      <c r="R2006" s="92"/>
      <c r="S2006" s="92"/>
      <c r="T2006" s="92"/>
      <c r="U2006" s="92"/>
    </row>
    <row r="2007" spans="1:21" ht="12.75">
      <c r="A2007" s="92"/>
      <c r="B2007" s="233"/>
      <c r="C2007" s="92"/>
      <c r="D2007" s="92"/>
      <c r="E2007" s="92"/>
      <c r="F2007" s="92"/>
      <c r="G2007" s="92"/>
      <c r="H2007" s="92"/>
      <c r="I2007" s="92"/>
      <c r="J2007" s="92"/>
      <c r="K2007" s="92"/>
      <c r="L2007" s="92"/>
      <c r="M2007" s="92"/>
      <c r="N2007" s="92"/>
      <c r="O2007" s="92"/>
      <c r="P2007" s="92"/>
      <c r="Q2007" s="92"/>
      <c r="R2007" s="92"/>
      <c r="S2007" s="92"/>
      <c r="T2007" s="92"/>
      <c r="U2007" s="92"/>
    </row>
    <row r="2008" spans="1:21" ht="12.75">
      <c r="A2008" s="92"/>
      <c r="B2008" s="233"/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  <c r="Q2008" s="92"/>
      <c r="R2008" s="92"/>
      <c r="S2008" s="92"/>
      <c r="T2008" s="92"/>
      <c r="U2008" s="92"/>
    </row>
    <row r="2009" spans="1:21" ht="12.75">
      <c r="A2009" s="92"/>
      <c r="B2009" s="233"/>
      <c r="C2009" s="92"/>
      <c r="D2009" s="92"/>
      <c r="E2009" s="92"/>
      <c r="F2009" s="92"/>
      <c r="G2009" s="92"/>
      <c r="H2009" s="92"/>
      <c r="I2009" s="92"/>
      <c r="J2009" s="92"/>
      <c r="K2009" s="92"/>
      <c r="L2009" s="92"/>
      <c r="M2009" s="92"/>
      <c r="N2009" s="92"/>
      <c r="O2009" s="92"/>
      <c r="P2009" s="92"/>
      <c r="Q2009" s="92"/>
      <c r="R2009" s="92"/>
      <c r="S2009" s="92"/>
      <c r="T2009" s="92"/>
      <c r="U2009" s="92"/>
    </row>
    <row r="2010" spans="1:21" ht="12.75">
      <c r="A2010" s="92"/>
      <c r="B2010" s="233"/>
      <c r="C2010" s="92"/>
      <c r="D2010" s="92"/>
      <c r="E2010" s="92"/>
      <c r="F2010" s="92"/>
      <c r="G2010" s="92"/>
      <c r="H2010" s="92"/>
      <c r="I2010" s="92"/>
      <c r="J2010" s="92"/>
      <c r="K2010" s="92"/>
      <c r="L2010" s="92"/>
      <c r="M2010" s="92"/>
      <c r="N2010" s="92"/>
      <c r="O2010" s="92"/>
      <c r="P2010" s="92"/>
      <c r="Q2010" s="92"/>
      <c r="R2010" s="92"/>
      <c r="S2010" s="92"/>
      <c r="T2010" s="92"/>
      <c r="U2010" s="92"/>
    </row>
    <row r="2011" spans="1:21" ht="12.75">
      <c r="A2011" s="92"/>
      <c r="B2011" s="233"/>
      <c r="C2011" s="92"/>
      <c r="D2011" s="92"/>
      <c r="E2011" s="92"/>
      <c r="F2011" s="92"/>
      <c r="G2011" s="92"/>
      <c r="H2011" s="92"/>
      <c r="I2011" s="92"/>
      <c r="J2011" s="92"/>
      <c r="K2011" s="92"/>
      <c r="L2011" s="92"/>
      <c r="M2011" s="92"/>
      <c r="N2011" s="92"/>
      <c r="O2011" s="92"/>
      <c r="P2011" s="92"/>
      <c r="Q2011" s="92"/>
      <c r="R2011" s="92"/>
      <c r="S2011" s="92"/>
      <c r="T2011" s="92"/>
      <c r="U2011" s="92"/>
    </row>
    <row r="2012" spans="1:21" ht="12.75">
      <c r="A2012" s="92"/>
      <c r="B2012" s="233"/>
      <c r="C2012" s="92"/>
      <c r="D2012" s="92"/>
      <c r="E2012" s="92"/>
      <c r="F2012" s="92"/>
      <c r="G2012" s="92"/>
      <c r="H2012" s="92"/>
      <c r="I2012" s="92"/>
      <c r="J2012" s="92"/>
      <c r="K2012" s="92"/>
      <c r="L2012" s="92"/>
      <c r="M2012" s="92"/>
      <c r="N2012" s="92"/>
      <c r="O2012" s="92"/>
      <c r="P2012" s="92"/>
      <c r="Q2012" s="92"/>
      <c r="R2012" s="92"/>
      <c r="S2012" s="92"/>
      <c r="T2012" s="92"/>
      <c r="U2012" s="92"/>
    </row>
    <row r="2013" spans="1:21" ht="12.75">
      <c r="A2013" s="92"/>
      <c r="B2013" s="233"/>
      <c r="C2013" s="92"/>
      <c r="D2013" s="92"/>
      <c r="E2013" s="92"/>
      <c r="F2013" s="92"/>
      <c r="G2013" s="92"/>
      <c r="H2013" s="92"/>
      <c r="I2013" s="92"/>
      <c r="J2013" s="92"/>
      <c r="K2013" s="92"/>
      <c r="L2013" s="92"/>
      <c r="M2013" s="92"/>
      <c r="N2013" s="92"/>
      <c r="O2013" s="92"/>
      <c r="P2013" s="92"/>
      <c r="Q2013" s="92"/>
      <c r="R2013" s="92"/>
      <c r="S2013" s="92"/>
      <c r="T2013" s="92"/>
      <c r="U2013" s="92"/>
    </row>
    <row r="2014" spans="1:21" ht="12.75">
      <c r="A2014" s="92"/>
      <c r="B2014" s="233"/>
      <c r="C2014" s="92"/>
      <c r="D2014" s="92"/>
      <c r="E2014" s="92"/>
      <c r="F2014" s="92"/>
      <c r="G2014" s="92"/>
      <c r="H2014" s="92"/>
      <c r="I2014" s="92"/>
      <c r="J2014" s="92"/>
      <c r="K2014" s="92"/>
      <c r="L2014" s="92"/>
      <c r="M2014" s="92"/>
      <c r="N2014" s="92"/>
      <c r="O2014" s="92"/>
      <c r="P2014" s="92"/>
      <c r="Q2014" s="92"/>
      <c r="R2014" s="92"/>
      <c r="S2014" s="92"/>
      <c r="T2014" s="92"/>
      <c r="U2014" s="92"/>
    </row>
    <row r="2015" spans="1:21" ht="12.75">
      <c r="A2015" s="92"/>
      <c r="B2015" s="233"/>
      <c r="C2015" s="92"/>
      <c r="D2015" s="92"/>
      <c r="E2015" s="92"/>
      <c r="F2015" s="92"/>
      <c r="G2015" s="92"/>
      <c r="H2015" s="92"/>
      <c r="I2015" s="92"/>
      <c r="J2015" s="92"/>
      <c r="K2015" s="92"/>
      <c r="L2015" s="92"/>
      <c r="M2015" s="92"/>
      <c r="N2015" s="92"/>
      <c r="O2015" s="92"/>
      <c r="P2015" s="92"/>
      <c r="Q2015" s="92"/>
      <c r="R2015" s="92"/>
      <c r="S2015" s="92"/>
      <c r="T2015" s="92"/>
      <c r="U2015" s="92"/>
    </row>
    <row r="2016" spans="1:21" ht="12.75">
      <c r="A2016" s="92"/>
      <c r="B2016" s="233"/>
      <c r="C2016" s="92"/>
      <c r="D2016" s="92"/>
      <c r="E2016" s="92"/>
      <c r="F2016" s="92"/>
      <c r="G2016" s="92"/>
      <c r="H2016" s="92"/>
      <c r="I2016" s="92"/>
      <c r="J2016" s="92"/>
      <c r="K2016" s="92"/>
      <c r="L2016" s="92"/>
      <c r="M2016" s="92"/>
      <c r="N2016" s="92"/>
      <c r="O2016" s="92"/>
      <c r="P2016" s="92"/>
      <c r="Q2016" s="92"/>
      <c r="R2016" s="92"/>
      <c r="S2016" s="92"/>
      <c r="T2016" s="92"/>
      <c r="U2016" s="92"/>
    </row>
    <row r="2017" spans="1:21" ht="12.75">
      <c r="A2017" s="92"/>
      <c r="B2017" s="233"/>
      <c r="C2017" s="92"/>
      <c r="D2017" s="92"/>
      <c r="E2017" s="92"/>
      <c r="F2017" s="92"/>
      <c r="G2017" s="92"/>
      <c r="H2017" s="92"/>
      <c r="I2017" s="92"/>
      <c r="J2017" s="92"/>
      <c r="K2017" s="92"/>
      <c r="L2017" s="92"/>
      <c r="M2017" s="92"/>
      <c r="N2017" s="92"/>
      <c r="O2017" s="92"/>
      <c r="P2017" s="92"/>
      <c r="Q2017" s="92"/>
      <c r="R2017" s="92"/>
      <c r="S2017" s="92"/>
      <c r="T2017" s="92"/>
      <c r="U2017" s="92"/>
    </row>
    <row r="2018" spans="1:21" ht="12.75">
      <c r="A2018" s="92"/>
      <c r="B2018" s="233"/>
      <c r="C2018" s="92"/>
      <c r="D2018" s="92"/>
      <c r="E2018" s="92"/>
      <c r="F2018" s="92"/>
      <c r="G2018" s="92"/>
      <c r="H2018" s="92"/>
      <c r="I2018" s="92"/>
      <c r="J2018" s="92"/>
      <c r="K2018" s="92"/>
      <c r="L2018" s="92"/>
      <c r="M2018" s="92"/>
      <c r="N2018" s="92"/>
      <c r="O2018" s="92"/>
      <c r="P2018" s="92"/>
      <c r="Q2018" s="92"/>
      <c r="R2018" s="92"/>
      <c r="S2018" s="92"/>
      <c r="T2018" s="92"/>
      <c r="U2018" s="92"/>
    </row>
    <row r="2019" spans="1:21" ht="12.75">
      <c r="A2019" s="92"/>
      <c r="B2019" s="233"/>
      <c r="C2019" s="92"/>
      <c r="D2019" s="92"/>
      <c r="E2019" s="92"/>
      <c r="F2019" s="92"/>
      <c r="G2019" s="92"/>
      <c r="H2019" s="92"/>
      <c r="I2019" s="92"/>
      <c r="J2019" s="92"/>
      <c r="K2019" s="92"/>
      <c r="L2019" s="92"/>
      <c r="M2019" s="92"/>
      <c r="N2019" s="92"/>
      <c r="O2019" s="92"/>
      <c r="P2019" s="92"/>
      <c r="Q2019" s="92"/>
      <c r="R2019" s="92"/>
      <c r="S2019" s="92"/>
      <c r="T2019" s="92"/>
      <c r="U2019" s="92"/>
    </row>
    <row r="2020" spans="1:21" ht="12.75">
      <c r="A2020" s="92"/>
      <c r="B2020" s="233"/>
      <c r="C2020" s="92"/>
      <c r="D2020" s="92"/>
      <c r="E2020" s="92"/>
      <c r="F2020" s="92"/>
      <c r="G2020" s="92"/>
      <c r="H2020" s="92"/>
      <c r="I2020" s="92"/>
      <c r="J2020" s="92"/>
      <c r="K2020" s="92"/>
      <c r="L2020" s="92"/>
      <c r="M2020" s="92"/>
      <c r="N2020" s="92"/>
      <c r="O2020" s="92"/>
      <c r="P2020" s="92"/>
      <c r="Q2020" s="92"/>
      <c r="R2020" s="92"/>
      <c r="S2020" s="92"/>
      <c r="T2020" s="92"/>
      <c r="U2020" s="92"/>
    </row>
    <row r="2021" spans="1:21" ht="12.75">
      <c r="A2021" s="92"/>
      <c r="B2021" s="233"/>
      <c r="C2021" s="92"/>
      <c r="D2021" s="92"/>
      <c r="E2021" s="92"/>
      <c r="F2021" s="92"/>
      <c r="G2021" s="92"/>
      <c r="H2021" s="92"/>
      <c r="I2021" s="92"/>
      <c r="J2021" s="92"/>
      <c r="K2021" s="92"/>
      <c r="L2021" s="92"/>
      <c r="M2021" s="92"/>
      <c r="N2021" s="92"/>
      <c r="O2021" s="92"/>
      <c r="P2021" s="92"/>
      <c r="Q2021" s="92"/>
      <c r="R2021" s="92"/>
      <c r="S2021" s="92"/>
      <c r="T2021" s="92"/>
      <c r="U2021" s="92"/>
    </row>
    <row r="2022" spans="1:21" ht="12.75">
      <c r="A2022" s="92"/>
      <c r="B2022" s="233"/>
      <c r="C2022" s="92"/>
      <c r="D2022" s="92"/>
      <c r="E2022" s="92"/>
      <c r="F2022" s="92"/>
      <c r="G2022" s="92"/>
      <c r="H2022" s="92"/>
      <c r="I2022" s="92"/>
      <c r="J2022" s="92"/>
      <c r="K2022" s="92"/>
      <c r="L2022" s="92"/>
      <c r="M2022" s="92"/>
      <c r="N2022" s="92"/>
      <c r="O2022" s="92"/>
      <c r="P2022" s="92"/>
      <c r="Q2022" s="92"/>
      <c r="R2022" s="92"/>
      <c r="S2022" s="92"/>
      <c r="T2022" s="92"/>
      <c r="U2022" s="92"/>
    </row>
    <row r="2023" spans="1:21" ht="12.75">
      <c r="A2023" s="92"/>
      <c r="B2023" s="233"/>
      <c r="C2023" s="92"/>
      <c r="D2023" s="92"/>
      <c r="E2023" s="92"/>
      <c r="F2023" s="92"/>
      <c r="G2023" s="92"/>
      <c r="H2023" s="92"/>
      <c r="I2023" s="92"/>
      <c r="J2023" s="92"/>
      <c r="K2023" s="92"/>
      <c r="L2023" s="92"/>
      <c r="M2023" s="92"/>
      <c r="N2023" s="92"/>
      <c r="O2023" s="92"/>
      <c r="P2023" s="92"/>
      <c r="Q2023" s="92"/>
      <c r="R2023" s="92"/>
      <c r="S2023" s="92"/>
      <c r="T2023" s="92"/>
      <c r="U2023" s="92"/>
    </row>
    <row r="2024" spans="1:21" ht="12.75">
      <c r="A2024" s="92"/>
      <c r="B2024" s="233"/>
      <c r="C2024" s="92"/>
      <c r="D2024" s="92"/>
      <c r="E2024" s="92"/>
      <c r="F2024" s="92"/>
      <c r="G2024" s="92"/>
      <c r="H2024" s="92"/>
      <c r="I2024" s="92"/>
      <c r="J2024" s="92"/>
      <c r="K2024" s="92"/>
      <c r="L2024" s="92"/>
      <c r="M2024" s="92"/>
      <c r="N2024" s="92"/>
      <c r="O2024" s="92"/>
      <c r="P2024" s="92"/>
      <c r="Q2024" s="92"/>
      <c r="R2024" s="92"/>
      <c r="S2024" s="92"/>
      <c r="T2024" s="92"/>
      <c r="U2024" s="92"/>
    </row>
    <row r="2025" spans="1:21" ht="12.75">
      <c r="A2025" s="92"/>
      <c r="B2025" s="233"/>
      <c r="C2025" s="92"/>
      <c r="D2025" s="92"/>
      <c r="E2025" s="92"/>
      <c r="F2025" s="92"/>
      <c r="G2025" s="92"/>
      <c r="H2025" s="92"/>
      <c r="I2025" s="92"/>
      <c r="J2025" s="92"/>
      <c r="K2025" s="92"/>
      <c r="L2025" s="92"/>
      <c r="M2025" s="92"/>
      <c r="N2025" s="92"/>
      <c r="O2025" s="92"/>
      <c r="P2025" s="92"/>
      <c r="Q2025" s="92"/>
      <c r="R2025" s="92"/>
      <c r="S2025" s="92"/>
      <c r="T2025" s="92"/>
      <c r="U2025" s="92"/>
    </row>
    <row r="2026" spans="1:21" ht="12.75">
      <c r="A2026" s="92"/>
      <c r="B2026" s="233"/>
      <c r="C2026" s="92"/>
      <c r="D2026" s="92"/>
      <c r="E2026" s="92"/>
      <c r="F2026" s="92"/>
      <c r="G2026" s="92"/>
      <c r="H2026" s="92"/>
      <c r="I2026" s="92"/>
      <c r="J2026" s="92"/>
      <c r="K2026" s="92"/>
      <c r="L2026" s="92"/>
      <c r="M2026" s="92"/>
      <c r="N2026" s="92"/>
      <c r="O2026" s="92"/>
      <c r="P2026" s="92"/>
      <c r="Q2026" s="92"/>
      <c r="R2026" s="92"/>
      <c r="S2026" s="92"/>
      <c r="T2026" s="92"/>
      <c r="U2026" s="92"/>
    </row>
    <row r="2027" spans="1:21" ht="12.75">
      <c r="A2027" s="92"/>
      <c r="B2027" s="233"/>
      <c r="C2027" s="92"/>
      <c r="D2027" s="92"/>
      <c r="E2027" s="92"/>
      <c r="F2027" s="92"/>
      <c r="G2027" s="92"/>
      <c r="H2027" s="92"/>
      <c r="I2027" s="92"/>
      <c r="J2027" s="92"/>
      <c r="K2027" s="92"/>
      <c r="L2027" s="92"/>
      <c r="M2027" s="92"/>
      <c r="N2027" s="92"/>
      <c r="O2027" s="92"/>
      <c r="P2027" s="92"/>
      <c r="Q2027" s="92"/>
      <c r="R2027" s="92"/>
      <c r="S2027" s="92"/>
      <c r="T2027" s="92"/>
      <c r="U2027" s="92"/>
    </row>
    <row r="2028" spans="1:21" ht="12.75">
      <c r="A2028" s="92"/>
      <c r="B2028" s="233"/>
      <c r="C2028" s="92"/>
      <c r="D2028" s="92"/>
      <c r="E2028" s="92"/>
      <c r="F2028" s="92"/>
      <c r="G2028" s="92"/>
      <c r="H2028" s="92"/>
      <c r="I2028" s="92"/>
      <c r="J2028" s="92"/>
      <c r="K2028" s="92"/>
      <c r="L2028" s="92"/>
      <c r="M2028" s="92"/>
      <c r="N2028" s="92"/>
      <c r="O2028" s="92"/>
      <c r="P2028" s="92"/>
      <c r="Q2028" s="92"/>
      <c r="R2028" s="92"/>
      <c r="S2028" s="92"/>
      <c r="T2028" s="92"/>
      <c r="U2028" s="92"/>
    </row>
    <row r="2029" spans="1:21" ht="12.75">
      <c r="A2029" s="92"/>
      <c r="B2029" s="233"/>
      <c r="C2029" s="92"/>
      <c r="D2029" s="92"/>
      <c r="E2029" s="92"/>
      <c r="F2029" s="92"/>
      <c r="G2029" s="92"/>
      <c r="H2029" s="92"/>
      <c r="I2029" s="92"/>
      <c r="J2029" s="92"/>
      <c r="K2029" s="92"/>
      <c r="L2029" s="92"/>
      <c r="M2029" s="92"/>
      <c r="N2029" s="92"/>
      <c r="O2029" s="92"/>
      <c r="P2029" s="92"/>
      <c r="Q2029" s="92"/>
      <c r="R2029" s="92"/>
      <c r="S2029" s="92"/>
      <c r="T2029" s="92"/>
      <c r="U2029" s="92"/>
    </row>
    <row r="2030" spans="1:21" ht="12.75">
      <c r="A2030" s="92"/>
      <c r="B2030" s="233"/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  <c r="Q2030" s="92"/>
      <c r="R2030" s="92"/>
      <c r="S2030" s="92"/>
      <c r="T2030" s="92"/>
      <c r="U2030" s="92"/>
    </row>
    <row r="2031" spans="1:21" ht="12.75">
      <c r="A2031" s="92"/>
      <c r="B2031" s="233"/>
      <c r="C2031" s="92"/>
      <c r="D2031" s="92"/>
      <c r="E2031" s="92"/>
      <c r="F2031" s="92"/>
      <c r="G2031" s="92"/>
      <c r="H2031" s="92"/>
      <c r="I2031" s="92"/>
      <c r="J2031" s="92"/>
      <c r="K2031" s="92"/>
      <c r="L2031" s="92"/>
      <c r="M2031" s="92"/>
      <c r="N2031" s="92"/>
      <c r="O2031" s="92"/>
      <c r="P2031" s="92"/>
      <c r="Q2031" s="92"/>
      <c r="R2031" s="92"/>
      <c r="S2031" s="92"/>
      <c r="T2031" s="92"/>
      <c r="U2031" s="92"/>
    </row>
    <row r="2032" spans="1:21" ht="12.75">
      <c r="A2032" s="92"/>
      <c r="B2032" s="233"/>
      <c r="C2032" s="92"/>
      <c r="D2032" s="92"/>
      <c r="E2032" s="92"/>
      <c r="F2032" s="92"/>
      <c r="G2032" s="92"/>
      <c r="H2032" s="92"/>
      <c r="I2032" s="92"/>
      <c r="J2032" s="92"/>
      <c r="K2032" s="92"/>
      <c r="L2032" s="92"/>
      <c r="M2032" s="92"/>
      <c r="N2032" s="92"/>
      <c r="O2032" s="92"/>
      <c r="P2032" s="92"/>
      <c r="Q2032" s="92"/>
      <c r="R2032" s="92"/>
      <c r="S2032" s="92"/>
      <c r="T2032" s="92"/>
      <c r="U2032" s="92"/>
    </row>
    <row r="2033" spans="1:21" ht="12.75">
      <c r="A2033" s="92"/>
      <c r="B2033" s="233"/>
      <c r="C2033" s="92"/>
      <c r="D2033" s="92"/>
      <c r="E2033" s="92"/>
      <c r="F2033" s="92"/>
      <c r="G2033" s="92"/>
      <c r="H2033" s="92"/>
      <c r="I2033" s="92"/>
      <c r="J2033" s="92"/>
      <c r="K2033" s="92"/>
      <c r="L2033" s="92"/>
      <c r="M2033" s="92"/>
      <c r="N2033" s="92"/>
      <c r="O2033" s="92"/>
      <c r="P2033" s="92"/>
      <c r="Q2033" s="92"/>
      <c r="R2033" s="92"/>
      <c r="S2033" s="92"/>
      <c r="T2033" s="92"/>
      <c r="U2033" s="92"/>
    </row>
    <row r="2034" spans="1:21" ht="12.75">
      <c r="A2034" s="92"/>
      <c r="B2034" s="233"/>
      <c r="C2034" s="92"/>
      <c r="D2034" s="92"/>
      <c r="E2034" s="92"/>
      <c r="F2034" s="92"/>
      <c r="G2034" s="92"/>
      <c r="H2034" s="92"/>
      <c r="I2034" s="92"/>
      <c r="J2034" s="92"/>
      <c r="K2034" s="92"/>
      <c r="L2034" s="92"/>
      <c r="M2034" s="92"/>
      <c r="N2034" s="92"/>
      <c r="O2034" s="92"/>
      <c r="P2034" s="92"/>
      <c r="Q2034" s="92"/>
      <c r="R2034" s="92"/>
      <c r="S2034" s="92"/>
      <c r="T2034" s="92"/>
      <c r="U2034" s="92"/>
    </row>
    <row r="2035" spans="1:21" ht="12.75">
      <c r="A2035" s="92"/>
      <c r="B2035" s="233"/>
      <c r="C2035" s="92"/>
      <c r="D2035" s="92"/>
      <c r="E2035" s="92"/>
      <c r="F2035" s="92"/>
      <c r="G2035" s="92"/>
      <c r="H2035" s="92"/>
      <c r="I2035" s="92"/>
      <c r="J2035" s="92"/>
      <c r="K2035" s="92"/>
      <c r="L2035" s="92"/>
      <c r="M2035" s="92"/>
      <c r="N2035" s="92"/>
      <c r="O2035" s="92"/>
      <c r="P2035" s="92"/>
      <c r="Q2035" s="92"/>
      <c r="R2035" s="92"/>
      <c r="S2035" s="92"/>
      <c r="T2035" s="92"/>
      <c r="U2035" s="92"/>
    </row>
    <row r="2036" spans="1:21" ht="12.75">
      <c r="A2036" s="92"/>
      <c r="B2036" s="233"/>
      <c r="C2036" s="92"/>
      <c r="D2036" s="92"/>
      <c r="E2036" s="92"/>
      <c r="F2036" s="92"/>
      <c r="G2036" s="92"/>
      <c r="H2036" s="92"/>
      <c r="I2036" s="92"/>
      <c r="J2036" s="92"/>
      <c r="K2036" s="92"/>
      <c r="L2036" s="92"/>
      <c r="M2036" s="92"/>
      <c r="N2036" s="92"/>
      <c r="O2036" s="92"/>
      <c r="P2036" s="92"/>
      <c r="Q2036" s="92"/>
      <c r="R2036" s="92"/>
      <c r="S2036" s="92"/>
      <c r="T2036" s="92"/>
      <c r="U2036" s="92"/>
    </row>
    <row r="2037" spans="1:21" ht="12.75">
      <c r="A2037" s="92"/>
      <c r="B2037" s="233"/>
      <c r="C2037" s="92"/>
      <c r="D2037" s="92"/>
      <c r="E2037" s="92"/>
      <c r="F2037" s="92"/>
      <c r="G2037" s="92"/>
      <c r="H2037" s="92"/>
      <c r="I2037" s="92"/>
      <c r="J2037" s="92"/>
      <c r="K2037" s="92"/>
      <c r="L2037" s="92"/>
      <c r="M2037" s="92"/>
      <c r="N2037" s="92"/>
      <c r="O2037" s="92"/>
      <c r="P2037" s="92"/>
      <c r="Q2037" s="92"/>
      <c r="R2037" s="92"/>
      <c r="S2037" s="92"/>
      <c r="T2037" s="92"/>
      <c r="U2037" s="92"/>
    </row>
    <row r="2038" spans="1:21" ht="12.75">
      <c r="A2038" s="92"/>
      <c r="B2038" s="233"/>
      <c r="C2038" s="92"/>
      <c r="D2038" s="92"/>
      <c r="E2038" s="92"/>
      <c r="F2038" s="92"/>
      <c r="G2038" s="92"/>
      <c r="H2038" s="92"/>
      <c r="I2038" s="92"/>
      <c r="J2038" s="92"/>
      <c r="K2038" s="92"/>
      <c r="L2038" s="92"/>
      <c r="M2038" s="92"/>
      <c r="N2038" s="92"/>
      <c r="O2038" s="92"/>
      <c r="P2038" s="92"/>
      <c r="Q2038" s="92"/>
      <c r="R2038" s="92"/>
      <c r="S2038" s="92"/>
      <c r="T2038" s="92"/>
      <c r="U2038" s="92"/>
    </row>
    <row r="2039" spans="1:21" ht="12.75">
      <c r="A2039" s="92"/>
      <c r="B2039" s="233"/>
      <c r="C2039" s="92"/>
      <c r="D2039" s="92"/>
      <c r="E2039" s="92"/>
      <c r="F2039" s="92"/>
      <c r="G2039" s="92"/>
      <c r="H2039" s="92"/>
      <c r="I2039" s="92"/>
      <c r="J2039" s="92"/>
      <c r="K2039" s="92"/>
      <c r="L2039" s="92"/>
      <c r="M2039" s="92"/>
      <c r="N2039" s="92"/>
      <c r="O2039" s="92"/>
      <c r="P2039" s="92"/>
      <c r="Q2039" s="92"/>
      <c r="R2039" s="92"/>
      <c r="S2039" s="92"/>
      <c r="T2039" s="92"/>
      <c r="U2039" s="92"/>
    </row>
    <row r="2040" spans="1:21" ht="12.75">
      <c r="A2040" s="92"/>
      <c r="B2040" s="233"/>
      <c r="C2040" s="92"/>
      <c r="D2040" s="92"/>
      <c r="E2040" s="92"/>
      <c r="F2040" s="92"/>
      <c r="G2040" s="92"/>
      <c r="H2040" s="92"/>
      <c r="I2040" s="92"/>
      <c r="J2040" s="92"/>
      <c r="K2040" s="92"/>
      <c r="L2040" s="92"/>
      <c r="M2040" s="92"/>
      <c r="N2040" s="92"/>
      <c r="O2040" s="92"/>
      <c r="P2040" s="92"/>
      <c r="Q2040" s="92"/>
      <c r="R2040" s="92"/>
      <c r="S2040" s="92"/>
      <c r="T2040" s="92"/>
      <c r="U2040" s="92"/>
    </row>
    <row r="2041" spans="1:21" ht="12.75">
      <c r="A2041" s="92"/>
      <c r="B2041" s="233"/>
      <c r="C2041" s="92"/>
      <c r="D2041" s="92"/>
      <c r="E2041" s="92"/>
      <c r="F2041" s="92"/>
      <c r="G2041" s="92"/>
      <c r="H2041" s="92"/>
      <c r="I2041" s="92"/>
      <c r="J2041" s="92"/>
      <c r="K2041" s="92"/>
      <c r="L2041" s="92"/>
      <c r="M2041" s="92"/>
      <c r="N2041" s="92"/>
      <c r="O2041" s="92"/>
      <c r="P2041" s="92"/>
      <c r="Q2041" s="92"/>
      <c r="R2041" s="92"/>
      <c r="S2041" s="92"/>
      <c r="T2041" s="92"/>
      <c r="U2041" s="92"/>
    </row>
    <row r="2042" spans="1:21" ht="12.75">
      <c r="A2042" s="92"/>
      <c r="B2042" s="233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  <c r="Q2042" s="92"/>
      <c r="R2042" s="92"/>
      <c r="S2042" s="92"/>
      <c r="T2042" s="92"/>
      <c r="U2042" s="92"/>
    </row>
    <row r="2043" spans="1:21" ht="12.75">
      <c r="A2043" s="92"/>
      <c r="B2043" s="233"/>
      <c r="C2043" s="92"/>
      <c r="D2043" s="92"/>
      <c r="E2043" s="92"/>
      <c r="F2043" s="92"/>
      <c r="G2043" s="92"/>
      <c r="H2043" s="92"/>
      <c r="I2043" s="92"/>
      <c r="J2043" s="92"/>
      <c r="K2043" s="92"/>
      <c r="L2043" s="92"/>
      <c r="M2043" s="92"/>
      <c r="N2043" s="92"/>
      <c r="O2043" s="92"/>
      <c r="P2043" s="92"/>
      <c r="Q2043" s="92"/>
      <c r="R2043" s="92"/>
      <c r="S2043" s="92"/>
      <c r="T2043" s="92"/>
      <c r="U2043" s="92"/>
    </row>
    <row r="2044" spans="1:21" ht="12.75">
      <c r="A2044" s="92"/>
      <c r="B2044" s="233"/>
      <c r="C2044" s="92"/>
      <c r="D2044" s="92"/>
      <c r="E2044" s="92"/>
      <c r="F2044" s="92"/>
      <c r="G2044" s="92"/>
      <c r="H2044" s="92"/>
      <c r="I2044" s="92"/>
      <c r="J2044" s="92"/>
      <c r="K2044" s="92"/>
      <c r="L2044" s="92"/>
      <c r="M2044" s="92"/>
      <c r="N2044" s="92"/>
      <c r="O2044" s="92"/>
      <c r="P2044" s="92"/>
      <c r="Q2044" s="92"/>
      <c r="R2044" s="92"/>
      <c r="S2044" s="92"/>
      <c r="T2044" s="92"/>
      <c r="U2044" s="92"/>
    </row>
    <row r="2045" spans="1:21" ht="12.75">
      <c r="A2045" s="92"/>
      <c r="B2045" s="233"/>
      <c r="C2045" s="92"/>
      <c r="D2045" s="92"/>
      <c r="E2045" s="92"/>
      <c r="F2045" s="92"/>
      <c r="G2045" s="92"/>
      <c r="H2045" s="92"/>
      <c r="I2045" s="92"/>
      <c r="J2045" s="92"/>
      <c r="K2045" s="92"/>
      <c r="L2045" s="92"/>
      <c r="M2045" s="92"/>
      <c r="N2045" s="92"/>
      <c r="O2045" s="92"/>
      <c r="P2045" s="92"/>
      <c r="Q2045" s="92"/>
      <c r="R2045" s="92"/>
      <c r="S2045" s="92"/>
      <c r="T2045" s="92"/>
      <c r="U2045" s="92"/>
    </row>
    <row r="2046" spans="1:21" ht="12.75">
      <c r="A2046" s="92"/>
      <c r="B2046" s="233"/>
      <c r="C2046" s="92"/>
      <c r="D2046" s="92"/>
      <c r="E2046" s="92"/>
      <c r="F2046" s="92"/>
      <c r="G2046" s="92"/>
      <c r="H2046" s="92"/>
      <c r="I2046" s="92"/>
      <c r="J2046" s="92"/>
      <c r="K2046" s="92"/>
      <c r="L2046" s="92"/>
      <c r="M2046" s="92"/>
      <c r="N2046" s="92"/>
      <c r="O2046" s="92"/>
      <c r="P2046" s="92"/>
      <c r="Q2046" s="92"/>
      <c r="R2046" s="92"/>
      <c r="S2046" s="92"/>
      <c r="T2046" s="92"/>
      <c r="U2046" s="92"/>
    </row>
    <row r="2047" spans="1:21" ht="12.75">
      <c r="A2047" s="92"/>
      <c r="B2047" s="233"/>
      <c r="C2047" s="92"/>
      <c r="D2047" s="92"/>
      <c r="E2047" s="92"/>
      <c r="F2047" s="92"/>
      <c r="G2047" s="92"/>
      <c r="H2047" s="92"/>
      <c r="I2047" s="92"/>
      <c r="J2047" s="92"/>
      <c r="K2047" s="92"/>
      <c r="L2047" s="92"/>
      <c r="M2047" s="92"/>
      <c r="N2047" s="92"/>
      <c r="O2047" s="92"/>
      <c r="P2047" s="92"/>
      <c r="Q2047" s="92"/>
      <c r="R2047" s="92"/>
      <c r="S2047" s="92"/>
      <c r="T2047" s="92"/>
      <c r="U2047" s="92"/>
    </row>
    <row r="2048" spans="1:21" ht="12.75">
      <c r="A2048" s="92"/>
      <c r="B2048" s="233"/>
      <c r="C2048" s="92"/>
      <c r="D2048" s="92"/>
      <c r="E2048" s="92"/>
      <c r="F2048" s="92"/>
      <c r="G2048" s="92"/>
      <c r="H2048" s="92"/>
      <c r="I2048" s="92"/>
      <c r="J2048" s="92"/>
      <c r="K2048" s="92"/>
      <c r="L2048" s="92"/>
      <c r="M2048" s="92"/>
      <c r="N2048" s="92"/>
      <c r="O2048" s="92"/>
      <c r="P2048" s="92"/>
      <c r="Q2048" s="92"/>
      <c r="R2048" s="92"/>
      <c r="S2048" s="92"/>
      <c r="T2048" s="92"/>
      <c r="U2048" s="92"/>
    </row>
    <row r="2049" spans="1:21" ht="12.75">
      <c r="A2049" s="92"/>
      <c r="B2049" s="233"/>
      <c r="C2049" s="92"/>
      <c r="D2049" s="92"/>
      <c r="E2049" s="92"/>
      <c r="F2049" s="92"/>
      <c r="G2049" s="92"/>
      <c r="H2049" s="92"/>
      <c r="I2049" s="92"/>
      <c r="J2049" s="92"/>
      <c r="K2049" s="92"/>
      <c r="L2049" s="92"/>
      <c r="M2049" s="92"/>
      <c r="N2049" s="92"/>
      <c r="O2049" s="92"/>
      <c r="P2049" s="92"/>
      <c r="Q2049" s="92"/>
      <c r="R2049" s="92"/>
      <c r="S2049" s="92"/>
      <c r="T2049" s="92"/>
      <c r="U2049" s="92"/>
    </row>
    <row r="2050" spans="1:21" ht="12.75">
      <c r="A2050" s="92"/>
      <c r="B2050" s="233"/>
      <c r="C2050" s="92"/>
      <c r="D2050" s="92"/>
      <c r="E2050" s="92"/>
      <c r="F2050" s="92"/>
      <c r="G2050" s="92"/>
      <c r="H2050" s="92"/>
      <c r="I2050" s="92"/>
      <c r="J2050" s="92"/>
      <c r="K2050" s="92"/>
      <c r="L2050" s="92"/>
      <c r="M2050" s="92"/>
      <c r="N2050" s="92"/>
      <c r="O2050" s="92"/>
      <c r="P2050" s="92"/>
      <c r="Q2050" s="92"/>
      <c r="R2050" s="92"/>
      <c r="S2050" s="92"/>
      <c r="T2050" s="92"/>
      <c r="U2050" s="92"/>
    </row>
    <row r="2051" spans="1:21" ht="12.75">
      <c r="A2051" s="92"/>
      <c r="B2051" s="233"/>
      <c r="C2051" s="92"/>
      <c r="D2051" s="92"/>
      <c r="E2051" s="92"/>
      <c r="F2051" s="92"/>
      <c r="G2051" s="92"/>
      <c r="H2051" s="92"/>
      <c r="I2051" s="92"/>
      <c r="J2051" s="92"/>
      <c r="K2051" s="92"/>
      <c r="L2051" s="92"/>
      <c r="M2051" s="92"/>
      <c r="N2051" s="92"/>
      <c r="O2051" s="92"/>
      <c r="P2051" s="92"/>
      <c r="Q2051" s="92"/>
      <c r="R2051" s="92"/>
      <c r="S2051" s="92"/>
      <c r="T2051" s="92"/>
      <c r="U2051" s="92"/>
    </row>
    <row r="2052" spans="1:21" ht="12.75">
      <c r="A2052" s="92"/>
      <c r="B2052" s="233"/>
      <c r="C2052" s="92"/>
      <c r="D2052" s="92"/>
      <c r="E2052" s="92"/>
      <c r="F2052" s="92"/>
      <c r="G2052" s="92"/>
      <c r="H2052" s="92"/>
      <c r="I2052" s="92"/>
      <c r="J2052" s="92"/>
      <c r="K2052" s="92"/>
      <c r="L2052" s="92"/>
      <c r="M2052" s="92"/>
      <c r="N2052" s="92"/>
      <c r="O2052" s="92"/>
      <c r="P2052" s="92"/>
      <c r="Q2052" s="92"/>
      <c r="R2052" s="92"/>
      <c r="S2052" s="92"/>
      <c r="T2052" s="92"/>
      <c r="U2052" s="92"/>
    </row>
    <row r="2053" spans="1:21" ht="12.75">
      <c r="A2053" s="92"/>
      <c r="B2053" s="233"/>
      <c r="C2053" s="92"/>
      <c r="D2053" s="92"/>
      <c r="E2053" s="92"/>
      <c r="F2053" s="92"/>
      <c r="G2053" s="92"/>
      <c r="H2053" s="92"/>
      <c r="I2053" s="92"/>
      <c r="J2053" s="92"/>
      <c r="K2053" s="92"/>
      <c r="L2053" s="92"/>
      <c r="M2053" s="92"/>
      <c r="N2053" s="92"/>
      <c r="O2053" s="92"/>
      <c r="P2053" s="92"/>
      <c r="Q2053" s="92"/>
      <c r="R2053" s="92"/>
      <c r="S2053" s="92"/>
      <c r="T2053" s="92"/>
      <c r="U2053" s="92"/>
    </row>
    <row r="2054" spans="1:21" ht="12.75">
      <c r="A2054" s="92"/>
      <c r="B2054" s="233"/>
      <c r="C2054" s="92"/>
      <c r="D2054" s="92"/>
      <c r="E2054" s="92"/>
      <c r="F2054" s="92"/>
      <c r="G2054" s="92"/>
      <c r="H2054" s="92"/>
      <c r="I2054" s="92"/>
      <c r="J2054" s="92"/>
      <c r="K2054" s="92"/>
      <c r="L2054" s="92"/>
      <c r="M2054" s="92"/>
      <c r="N2054" s="92"/>
      <c r="O2054" s="92"/>
      <c r="P2054" s="92"/>
      <c r="Q2054" s="92"/>
      <c r="R2054" s="92"/>
      <c r="S2054" s="92"/>
      <c r="T2054" s="92"/>
      <c r="U2054" s="92"/>
    </row>
    <row r="2055" spans="1:21" ht="12.75">
      <c r="A2055" s="92"/>
      <c r="B2055" s="233"/>
      <c r="C2055" s="92"/>
      <c r="D2055" s="92"/>
      <c r="E2055" s="92"/>
      <c r="F2055" s="92"/>
      <c r="G2055" s="92"/>
      <c r="H2055" s="92"/>
      <c r="I2055" s="92"/>
      <c r="J2055" s="92"/>
      <c r="K2055" s="92"/>
      <c r="L2055" s="92"/>
      <c r="M2055" s="92"/>
      <c r="N2055" s="92"/>
      <c r="O2055" s="92"/>
      <c r="P2055" s="92"/>
      <c r="Q2055" s="92"/>
      <c r="R2055" s="92"/>
      <c r="S2055" s="92"/>
      <c r="T2055" s="92"/>
      <c r="U2055" s="92"/>
    </row>
    <row r="2056" spans="1:21" ht="12.75">
      <c r="A2056" s="92"/>
      <c r="B2056" s="233"/>
      <c r="C2056" s="92"/>
      <c r="D2056" s="92"/>
      <c r="E2056" s="92"/>
      <c r="F2056" s="92"/>
      <c r="G2056" s="92"/>
      <c r="H2056" s="92"/>
      <c r="I2056" s="92"/>
      <c r="J2056" s="92"/>
      <c r="K2056" s="92"/>
      <c r="L2056" s="92"/>
      <c r="M2056" s="92"/>
      <c r="N2056" s="92"/>
      <c r="O2056" s="92"/>
      <c r="P2056" s="92"/>
      <c r="Q2056" s="92"/>
      <c r="R2056" s="92"/>
      <c r="S2056" s="92"/>
      <c r="T2056" s="92"/>
      <c r="U2056" s="92"/>
    </row>
    <row r="2057" spans="1:21" ht="12.75">
      <c r="A2057" s="92"/>
      <c r="B2057" s="233"/>
      <c r="C2057" s="92"/>
      <c r="D2057" s="92"/>
      <c r="E2057" s="92"/>
      <c r="F2057" s="92"/>
      <c r="G2057" s="92"/>
      <c r="H2057" s="92"/>
      <c r="I2057" s="92"/>
      <c r="J2057" s="92"/>
      <c r="K2057" s="92"/>
      <c r="L2057" s="92"/>
      <c r="M2057" s="92"/>
      <c r="N2057" s="92"/>
      <c r="O2057" s="92"/>
      <c r="P2057" s="92"/>
      <c r="Q2057" s="92"/>
      <c r="R2057" s="92"/>
      <c r="S2057" s="92"/>
      <c r="T2057" s="92"/>
      <c r="U2057" s="92"/>
    </row>
    <row r="2058" spans="1:21" ht="12.75">
      <c r="A2058" s="92"/>
      <c r="B2058" s="233"/>
      <c r="C2058" s="92"/>
      <c r="D2058" s="92"/>
      <c r="E2058" s="92"/>
      <c r="F2058" s="92"/>
      <c r="G2058" s="92"/>
      <c r="H2058" s="92"/>
      <c r="I2058" s="92"/>
      <c r="J2058" s="92"/>
      <c r="K2058" s="92"/>
      <c r="L2058" s="92"/>
      <c r="M2058" s="92"/>
      <c r="N2058" s="92"/>
      <c r="O2058" s="92"/>
      <c r="P2058" s="92"/>
      <c r="Q2058" s="92"/>
      <c r="R2058" s="92"/>
      <c r="S2058" s="92"/>
      <c r="T2058" s="92"/>
      <c r="U2058" s="92"/>
    </row>
    <row r="2059" spans="1:21" ht="12.75">
      <c r="A2059" s="92"/>
      <c r="B2059" s="233"/>
      <c r="C2059" s="92"/>
      <c r="D2059" s="92"/>
      <c r="E2059" s="92"/>
      <c r="F2059" s="92"/>
      <c r="G2059" s="92"/>
      <c r="H2059" s="92"/>
      <c r="I2059" s="92"/>
      <c r="J2059" s="92"/>
      <c r="K2059" s="92"/>
      <c r="L2059" s="92"/>
      <c r="M2059" s="92"/>
      <c r="N2059" s="92"/>
      <c r="O2059" s="92"/>
      <c r="P2059" s="92"/>
      <c r="Q2059" s="92"/>
      <c r="R2059" s="92"/>
      <c r="S2059" s="92"/>
      <c r="T2059" s="92"/>
      <c r="U2059" s="92"/>
    </row>
    <row r="2060" spans="1:21" ht="12.75">
      <c r="A2060" s="92"/>
      <c r="B2060" s="233"/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  <c r="Q2060" s="92"/>
      <c r="R2060" s="92"/>
      <c r="S2060" s="92"/>
      <c r="T2060" s="92"/>
      <c r="U2060" s="92"/>
    </row>
    <row r="2061" spans="1:21" ht="12.75">
      <c r="A2061" s="92"/>
      <c r="B2061" s="233"/>
      <c r="C2061" s="92"/>
      <c r="D2061" s="92"/>
      <c r="E2061" s="92"/>
      <c r="F2061" s="92"/>
      <c r="G2061" s="92"/>
      <c r="H2061" s="92"/>
      <c r="I2061" s="92"/>
      <c r="J2061" s="92"/>
      <c r="K2061" s="92"/>
      <c r="L2061" s="92"/>
      <c r="M2061" s="92"/>
      <c r="N2061" s="92"/>
      <c r="O2061" s="92"/>
      <c r="P2061" s="92"/>
      <c r="Q2061" s="92"/>
      <c r="R2061" s="92"/>
      <c r="S2061" s="92"/>
      <c r="T2061" s="92"/>
      <c r="U2061" s="92"/>
    </row>
    <row r="2062" spans="1:21" ht="12.75">
      <c r="A2062" s="92"/>
      <c r="B2062" s="233"/>
      <c r="C2062" s="92"/>
      <c r="D2062" s="92"/>
      <c r="E2062" s="92"/>
      <c r="F2062" s="92"/>
      <c r="G2062" s="92"/>
      <c r="H2062" s="92"/>
      <c r="I2062" s="92"/>
      <c r="J2062" s="92"/>
      <c r="K2062" s="92"/>
      <c r="L2062" s="92"/>
      <c r="M2062" s="92"/>
      <c r="N2062" s="92"/>
      <c r="O2062" s="92"/>
      <c r="P2062" s="92"/>
      <c r="Q2062" s="92"/>
      <c r="R2062" s="92"/>
      <c r="S2062" s="92"/>
      <c r="T2062" s="92"/>
      <c r="U2062" s="92"/>
    </row>
    <row r="2063" spans="1:21" ht="12.75">
      <c r="A2063" s="92"/>
      <c r="B2063" s="233"/>
      <c r="C2063" s="92"/>
      <c r="D2063" s="92"/>
      <c r="E2063" s="92"/>
      <c r="F2063" s="92"/>
      <c r="G2063" s="92"/>
      <c r="H2063" s="92"/>
      <c r="I2063" s="92"/>
      <c r="J2063" s="92"/>
      <c r="K2063" s="92"/>
      <c r="L2063" s="92"/>
      <c r="M2063" s="92"/>
      <c r="N2063" s="92"/>
      <c r="O2063" s="92"/>
      <c r="P2063" s="92"/>
      <c r="Q2063" s="92"/>
      <c r="R2063" s="92"/>
      <c r="S2063" s="92"/>
      <c r="T2063" s="92"/>
      <c r="U2063" s="92"/>
    </row>
    <row r="2064" spans="1:21" ht="12.75">
      <c r="A2064" s="92"/>
      <c r="B2064" s="233"/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  <c r="Q2064" s="92"/>
      <c r="R2064" s="92"/>
      <c r="S2064" s="92"/>
      <c r="T2064" s="92"/>
      <c r="U2064" s="92"/>
    </row>
    <row r="2065" spans="1:21" ht="12.75">
      <c r="A2065" s="92"/>
      <c r="B2065" s="233"/>
      <c r="C2065" s="92"/>
      <c r="D2065" s="92"/>
      <c r="E2065" s="92"/>
      <c r="F2065" s="92"/>
      <c r="G2065" s="92"/>
      <c r="H2065" s="92"/>
      <c r="I2065" s="92"/>
      <c r="J2065" s="92"/>
      <c r="K2065" s="92"/>
      <c r="L2065" s="92"/>
      <c r="M2065" s="92"/>
      <c r="N2065" s="92"/>
      <c r="O2065" s="92"/>
      <c r="P2065" s="92"/>
      <c r="Q2065" s="92"/>
      <c r="R2065" s="92"/>
      <c r="S2065" s="92"/>
      <c r="T2065" s="92"/>
      <c r="U2065" s="92"/>
    </row>
    <row r="2066" spans="1:21" ht="12.75">
      <c r="A2066" s="92"/>
      <c r="B2066" s="233"/>
      <c r="C2066" s="92"/>
      <c r="D2066" s="92"/>
      <c r="E2066" s="92"/>
      <c r="F2066" s="92"/>
      <c r="G2066" s="92"/>
      <c r="H2066" s="92"/>
      <c r="I2066" s="92"/>
      <c r="J2066" s="92"/>
      <c r="K2066" s="92"/>
      <c r="L2066" s="92"/>
      <c r="M2066" s="92"/>
      <c r="N2066" s="92"/>
      <c r="O2066" s="92"/>
      <c r="P2066" s="92"/>
      <c r="Q2066" s="92"/>
      <c r="R2066" s="92"/>
      <c r="S2066" s="92"/>
      <c r="T2066" s="92"/>
      <c r="U2066" s="92"/>
    </row>
    <row r="2067" spans="1:21" ht="12.75">
      <c r="A2067" s="92"/>
      <c r="B2067" s="233"/>
      <c r="C2067" s="92"/>
      <c r="D2067" s="92"/>
      <c r="E2067" s="92"/>
      <c r="F2067" s="92"/>
      <c r="G2067" s="92"/>
      <c r="H2067" s="92"/>
      <c r="I2067" s="92"/>
      <c r="J2067" s="92"/>
      <c r="K2067" s="92"/>
      <c r="L2067" s="92"/>
      <c r="M2067" s="92"/>
      <c r="N2067" s="92"/>
      <c r="O2067" s="92"/>
      <c r="P2067" s="92"/>
      <c r="Q2067" s="92"/>
      <c r="R2067" s="92"/>
      <c r="S2067" s="92"/>
      <c r="T2067" s="92"/>
      <c r="U2067" s="92"/>
    </row>
    <row r="2068" spans="1:21" ht="12.75">
      <c r="A2068" s="92"/>
      <c r="B2068" s="233"/>
      <c r="C2068" s="92"/>
      <c r="D2068" s="92"/>
      <c r="E2068" s="92"/>
      <c r="F2068" s="92"/>
      <c r="G2068" s="92"/>
      <c r="H2068" s="92"/>
      <c r="I2068" s="92"/>
      <c r="J2068" s="92"/>
      <c r="K2068" s="92"/>
      <c r="L2068" s="92"/>
      <c r="M2068" s="92"/>
      <c r="N2068" s="92"/>
      <c r="O2068" s="92"/>
      <c r="P2068" s="92"/>
      <c r="Q2068" s="92"/>
      <c r="R2068" s="92"/>
      <c r="S2068" s="92"/>
      <c r="T2068" s="92"/>
      <c r="U2068" s="92"/>
    </row>
    <row r="2069" spans="1:21" ht="12.75">
      <c r="A2069" s="92"/>
      <c r="B2069" s="233"/>
      <c r="C2069" s="92"/>
      <c r="D2069" s="92"/>
      <c r="E2069" s="92"/>
      <c r="F2069" s="92"/>
      <c r="G2069" s="92"/>
      <c r="H2069" s="92"/>
      <c r="I2069" s="92"/>
      <c r="J2069" s="92"/>
      <c r="K2069" s="92"/>
      <c r="L2069" s="92"/>
      <c r="M2069" s="92"/>
      <c r="N2069" s="92"/>
      <c r="O2069" s="92"/>
      <c r="P2069" s="92"/>
      <c r="Q2069" s="92"/>
      <c r="R2069" s="92"/>
      <c r="S2069" s="92"/>
      <c r="T2069" s="92"/>
      <c r="U2069" s="92"/>
    </row>
    <row r="2070" spans="1:21" ht="12.75">
      <c r="A2070" s="92"/>
      <c r="B2070" s="233"/>
      <c r="C2070" s="92"/>
      <c r="D2070" s="92"/>
      <c r="E2070" s="92"/>
      <c r="F2070" s="92"/>
      <c r="G2070" s="92"/>
      <c r="H2070" s="92"/>
      <c r="I2070" s="92"/>
      <c r="J2070" s="92"/>
      <c r="K2070" s="92"/>
      <c r="L2070" s="92"/>
      <c r="M2070" s="92"/>
      <c r="N2070" s="92"/>
      <c r="O2070" s="92"/>
      <c r="P2070" s="92"/>
      <c r="Q2070" s="92"/>
      <c r="R2070" s="92"/>
      <c r="S2070" s="92"/>
      <c r="T2070" s="92"/>
      <c r="U2070" s="92"/>
    </row>
    <row r="2071" spans="1:21" ht="12.75">
      <c r="A2071" s="92"/>
      <c r="B2071" s="233"/>
      <c r="C2071" s="92"/>
      <c r="D2071" s="92"/>
      <c r="E2071" s="92"/>
      <c r="F2071" s="92"/>
      <c r="G2071" s="92"/>
      <c r="H2071" s="92"/>
      <c r="I2071" s="92"/>
      <c r="J2071" s="92"/>
      <c r="K2071" s="92"/>
      <c r="L2071" s="92"/>
      <c r="M2071" s="92"/>
      <c r="N2071" s="92"/>
      <c r="O2071" s="92"/>
      <c r="P2071" s="92"/>
      <c r="Q2071" s="92"/>
      <c r="R2071" s="92"/>
      <c r="S2071" s="92"/>
      <c r="T2071" s="92"/>
      <c r="U2071" s="92"/>
    </row>
    <row r="2072" spans="1:21" ht="12.75">
      <c r="A2072" s="92"/>
      <c r="B2072" s="233"/>
      <c r="C2072" s="92"/>
      <c r="D2072" s="92"/>
      <c r="E2072" s="92"/>
      <c r="F2072" s="92"/>
      <c r="G2072" s="92"/>
      <c r="H2072" s="92"/>
      <c r="I2072" s="92"/>
      <c r="J2072" s="92"/>
      <c r="K2072" s="92"/>
      <c r="L2072" s="92"/>
      <c r="M2072" s="92"/>
      <c r="N2072" s="92"/>
      <c r="O2072" s="92"/>
      <c r="P2072" s="92"/>
      <c r="Q2072" s="92"/>
      <c r="R2072" s="92"/>
      <c r="S2072" s="92"/>
      <c r="T2072" s="92"/>
      <c r="U2072" s="92"/>
    </row>
    <row r="2073" spans="1:21" ht="12.75">
      <c r="A2073" s="92"/>
      <c r="B2073" s="233"/>
      <c r="C2073" s="92"/>
      <c r="D2073" s="92"/>
      <c r="E2073" s="92"/>
      <c r="F2073" s="92"/>
      <c r="G2073" s="92"/>
      <c r="H2073" s="92"/>
      <c r="I2073" s="92"/>
      <c r="J2073" s="92"/>
      <c r="K2073" s="92"/>
      <c r="L2073" s="92"/>
      <c r="M2073" s="92"/>
      <c r="N2073" s="92"/>
      <c r="O2073" s="92"/>
      <c r="P2073" s="92"/>
      <c r="Q2073" s="92"/>
      <c r="R2073" s="92"/>
      <c r="S2073" s="92"/>
      <c r="T2073" s="92"/>
      <c r="U2073" s="92"/>
    </row>
    <row r="2074" spans="1:21" ht="12.75">
      <c r="A2074" s="92"/>
      <c r="B2074" s="233"/>
      <c r="C2074" s="92"/>
      <c r="D2074" s="92"/>
      <c r="E2074" s="92"/>
      <c r="F2074" s="92"/>
      <c r="G2074" s="92"/>
      <c r="H2074" s="92"/>
      <c r="I2074" s="92"/>
      <c r="J2074" s="92"/>
      <c r="K2074" s="92"/>
      <c r="L2074" s="92"/>
      <c r="M2074" s="92"/>
      <c r="N2074" s="92"/>
      <c r="O2074" s="92"/>
      <c r="P2074" s="92"/>
      <c r="Q2074" s="92"/>
      <c r="R2074" s="92"/>
      <c r="S2074" s="92"/>
      <c r="T2074" s="92"/>
      <c r="U2074" s="92"/>
    </row>
    <row r="2075" spans="1:21" ht="12.75">
      <c r="A2075" s="92"/>
      <c r="B2075" s="233"/>
      <c r="C2075" s="92"/>
      <c r="D2075" s="92"/>
      <c r="E2075" s="92"/>
      <c r="F2075" s="92"/>
      <c r="G2075" s="92"/>
      <c r="H2075" s="92"/>
      <c r="I2075" s="92"/>
      <c r="J2075" s="92"/>
      <c r="K2075" s="92"/>
      <c r="L2075" s="92"/>
      <c r="M2075" s="92"/>
      <c r="N2075" s="92"/>
      <c r="O2075" s="92"/>
      <c r="P2075" s="92"/>
      <c r="Q2075" s="92"/>
      <c r="R2075" s="92"/>
      <c r="S2075" s="92"/>
      <c r="T2075" s="92"/>
      <c r="U2075" s="92"/>
    </row>
    <row r="2076" spans="1:21" ht="12.75">
      <c r="A2076" s="92"/>
      <c r="B2076" s="233"/>
      <c r="C2076" s="92"/>
      <c r="D2076" s="92"/>
      <c r="E2076" s="92"/>
      <c r="F2076" s="92"/>
      <c r="G2076" s="92"/>
      <c r="H2076" s="92"/>
      <c r="I2076" s="92"/>
      <c r="J2076" s="92"/>
      <c r="K2076" s="92"/>
      <c r="L2076" s="92"/>
      <c r="M2076" s="92"/>
      <c r="N2076" s="92"/>
      <c r="O2076" s="92"/>
      <c r="P2076" s="92"/>
      <c r="Q2076" s="92"/>
      <c r="R2076" s="92"/>
      <c r="S2076" s="92"/>
      <c r="T2076" s="92"/>
      <c r="U2076" s="92"/>
    </row>
    <row r="2077" spans="1:21" ht="12.75">
      <c r="A2077" s="92"/>
      <c r="B2077" s="233"/>
      <c r="C2077" s="92"/>
      <c r="D2077" s="92"/>
      <c r="E2077" s="92"/>
      <c r="F2077" s="92"/>
      <c r="G2077" s="92"/>
      <c r="H2077" s="92"/>
      <c r="I2077" s="92"/>
      <c r="J2077" s="92"/>
      <c r="K2077" s="92"/>
      <c r="L2077" s="92"/>
      <c r="M2077" s="92"/>
      <c r="N2077" s="92"/>
      <c r="O2077" s="92"/>
      <c r="P2077" s="92"/>
      <c r="Q2077" s="92"/>
      <c r="R2077" s="92"/>
      <c r="S2077" s="92"/>
      <c r="T2077" s="92"/>
      <c r="U2077" s="92"/>
    </row>
    <row r="2078" spans="1:21" ht="12.75">
      <c r="A2078" s="92"/>
      <c r="B2078" s="233"/>
      <c r="C2078" s="92"/>
      <c r="D2078" s="92"/>
      <c r="E2078" s="92"/>
      <c r="F2078" s="92"/>
      <c r="G2078" s="92"/>
      <c r="H2078" s="92"/>
      <c r="I2078" s="92"/>
      <c r="J2078" s="92"/>
      <c r="K2078" s="92"/>
      <c r="L2078" s="92"/>
      <c r="M2078" s="92"/>
      <c r="N2078" s="92"/>
      <c r="O2078" s="92"/>
      <c r="P2078" s="92"/>
      <c r="Q2078" s="92"/>
      <c r="R2078" s="92"/>
      <c r="S2078" s="92"/>
      <c r="T2078" s="92"/>
      <c r="U2078" s="92"/>
    </row>
    <row r="2079" spans="1:21" ht="12.75">
      <c r="A2079" s="92"/>
      <c r="B2079" s="233"/>
      <c r="C2079" s="92"/>
      <c r="D2079" s="92"/>
      <c r="E2079" s="92"/>
      <c r="F2079" s="92"/>
      <c r="G2079" s="92"/>
      <c r="H2079" s="92"/>
      <c r="I2079" s="92"/>
      <c r="J2079" s="92"/>
      <c r="K2079" s="92"/>
      <c r="L2079" s="92"/>
      <c r="M2079" s="92"/>
      <c r="N2079" s="92"/>
      <c r="O2079" s="92"/>
      <c r="P2079" s="92"/>
      <c r="Q2079" s="92"/>
      <c r="R2079" s="92"/>
      <c r="S2079" s="92"/>
      <c r="T2079" s="92"/>
      <c r="U2079" s="92"/>
    </row>
    <row r="2080" spans="1:21" ht="12.75">
      <c r="A2080" s="92"/>
      <c r="B2080" s="233"/>
      <c r="C2080" s="92"/>
      <c r="D2080" s="92"/>
      <c r="E2080" s="92"/>
      <c r="F2080" s="92"/>
      <c r="G2080" s="92"/>
      <c r="H2080" s="92"/>
      <c r="I2080" s="92"/>
      <c r="J2080" s="92"/>
      <c r="K2080" s="92"/>
      <c r="L2080" s="92"/>
      <c r="M2080" s="92"/>
      <c r="N2080" s="92"/>
      <c r="O2080" s="92"/>
      <c r="P2080" s="92"/>
      <c r="Q2080" s="92"/>
      <c r="R2080" s="92"/>
      <c r="S2080" s="92"/>
      <c r="T2080" s="92"/>
      <c r="U2080" s="92"/>
    </row>
    <row r="2081" spans="1:21" ht="12.75">
      <c r="A2081" s="92"/>
      <c r="B2081" s="233"/>
      <c r="C2081" s="92"/>
      <c r="D2081" s="92"/>
      <c r="E2081" s="92"/>
      <c r="F2081" s="92"/>
      <c r="G2081" s="92"/>
      <c r="H2081" s="92"/>
      <c r="I2081" s="92"/>
      <c r="J2081" s="92"/>
      <c r="K2081" s="92"/>
      <c r="L2081" s="92"/>
      <c r="M2081" s="92"/>
      <c r="N2081" s="92"/>
      <c r="O2081" s="92"/>
      <c r="P2081" s="92"/>
      <c r="Q2081" s="92"/>
      <c r="R2081" s="92"/>
      <c r="S2081" s="92"/>
      <c r="T2081" s="92"/>
      <c r="U2081" s="92"/>
    </row>
    <row r="2082" spans="1:21" ht="12.75">
      <c r="A2082" s="92"/>
      <c r="B2082" s="233"/>
      <c r="C2082" s="92"/>
      <c r="D2082" s="92"/>
      <c r="E2082" s="92"/>
      <c r="F2082" s="92"/>
      <c r="G2082" s="92"/>
      <c r="H2082" s="92"/>
      <c r="I2082" s="92"/>
      <c r="J2082" s="92"/>
      <c r="K2082" s="92"/>
      <c r="L2082" s="92"/>
      <c r="M2082" s="92"/>
      <c r="N2082" s="92"/>
      <c r="O2082" s="92"/>
      <c r="P2082" s="92"/>
      <c r="Q2082" s="92"/>
      <c r="R2082" s="92"/>
      <c r="S2082" s="92"/>
      <c r="T2082" s="92"/>
      <c r="U2082" s="92"/>
    </row>
    <row r="2083" spans="1:21" ht="12.75">
      <c r="A2083" s="92"/>
      <c r="B2083" s="233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P2083" s="92"/>
      <c r="Q2083" s="92"/>
      <c r="R2083" s="92"/>
      <c r="S2083" s="92"/>
      <c r="T2083" s="92"/>
      <c r="U2083" s="92"/>
    </row>
    <row r="2084" spans="1:21" ht="12.75">
      <c r="A2084" s="92"/>
      <c r="B2084" s="233"/>
      <c r="C2084" s="92"/>
      <c r="D2084" s="92"/>
      <c r="E2084" s="92"/>
      <c r="F2084" s="92"/>
      <c r="G2084" s="92"/>
      <c r="H2084" s="92"/>
      <c r="I2084" s="92"/>
      <c r="J2084" s="92"/>
      <c r="K2084" s="92"/>
      <c r="L2084" s="92"/>
      <c r="M2084" s="92"/>
      <c r="N2084" s="92"/>
      <c r="O2084" s="92"/>
      <c r="P2084" s="92"/>
      <c r="Q2084" s="92"/>
      <c r="R2084" s="92"/>
      <c r="S2084" s="92"/>
      <c r="T2084" s="92"/>
      <c r="U2084" s="92"/>
    </row>
    <row r="2085" spans="1:21" ht="12.75">
      <c r="A2085" s="92"/>
      <c r="B2085" s="233"/>
      <c r="C2085" s="92"/>
      <c r="D2085" s="92"/>
      <c r="E2085" s="92"/>
      <c r="F2085" s="92"/>
      <c r="G2085" s="92"/>
      <c r="H2085" s="92"/>
      <c r="I2085" s="92"/>
      <c r="J2085" s="92"/>
      <c r="K2085" s="92"/>
      <c r="L2085" s="92"/>
      <c r="M2085" s="92"/>
      <c r="N2085" s="92"/>
      <c r="O2085" s="92"/>
      <c r="P2085" s="92"/>
      <c r="Q2085" s="92"/>
      <c r="R2085" s="92"/>
      <c r="S2085" s="92"/>
      <c r="T2085" s="92"/>
      <c r="U2085" s="92"/>
    </row>
    <row r="2086" spans="1:21" ht="12.75">
      <c r="A2086" s="92"/>
      <c r="B2086" s="233"/>
      <c r="C2086" s="92"/>
      <c r="D2086" s="92"/>
      <c r="E2086" s="92"/>
      <c r="F2086" s="92"/>
      <c r="G2086" s="92"/>
      <c r="H2086" s="92"/>
      <c r="I2086" s="92"/>
      <c r="J2086" s="92"/>
      <c r="K2086" s="92"/>
      <c r="L2086" s="92"/>
      <c r="M2086" s="92"/>
      <c r="N2086" s="92"/>
      <c r="O2086" s="92"/>
      <c r="P2086" s="92"/>
      <c r="Q2086" s="92"/>
      <c r="R2086" s="92"/>
      <c r="S2086" s="92"/>
      <c r="T2086" s="92"/>
      <c r="U2086" s="92"/>
    </row>
    <row r="2087" spans="1:21" ht="12.75">
      <c r="A2087" s="92"/>
      <c r="B2087" s="233"/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  <c r="Q2087" s="92"/>
      <c r="R2087" s="92"/>
      <c r="S2087" s="92"/>
      <c r="T2087" s="92"/>
      <c r="U2087" s="92"/>
    </row>
    <row r="2088" spans="1:21" ht="12.75">
      <c r="A2088" s="92"/>
      <c r="B2088" s="233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  <c r="P2088" s="92"/>
      <c r="Q2088" s="92"/>
      <c r="R2088" s="92"/>
      <c r="S2088" s="92"/>
      <c r="T2088" s="92"/>
      <c r="U2088" s="92"/>
    </row>
    <row r="2089" spans="1:21" ht="12.75">
      <c r="A2089" s="92"/>
      <c r="B2089" s="233"/>
      <c r="C2089" s="92"/>
      <c r="D2089" s="92"/>
      <c r="E2089" s="92"/>
      <c r="F2089" s="92"/>
      <c r="G2089" s="92"/>
      <c r="H2089" s="92"/>
      <c r="I2089" s="92"/>
      <c r="J2089" s="92"/>
      <c r="K2089" s="92"/>
      <c r="L2089" s="92"/>
      <c r="M2089" s="92"/>
      <c r="N2089" s="92"/>
      <c r="O2089" s="92"/>
      <c r="P2089" s="92"/>
      <c r="Q2089" s="92"/>
      <c r="R2089" s="92"/>
      <c r="S2089" s="92"/>
      <c r="T2089" s="92"/>
      <c r="U2089" s="92"/>
    </row>
    <row r="2090" spans="1:21" ht="12.75">
      <c r="A2090" s="92"/>
      <c r="B2090" s="233"/>
      <c r="C2090" s="92"/>
      <c r="D2090" s="92"/>
      <c r="E2090" s="92"/>
      <c r="F2090" s="92"/>
      <c r="G2090" s="92"/>
      <c r="H2090" s="92"/>
      <c r="I2090" s="92"/>
      <c r="J2090" s="92"/>
      <c r="K2090" s="92"/>
      <c r="L2090" s="92"/>
      <c r="M2090" s="92"/>
      <c r="N2090" s="92"/>
      <c r="O2090" s="92"/>
      <c r="P2090" s="92"/>
      <c r="Q2090" s="92"/>
      <c r="R2090" s="92"/>
      <c r="S2090" s="92"/>
      <c r="T2090" s="92"/>
      <c r="U2090" s="92"/>
    </row>
    <row r="2091" spans="1:21" ht="12.75">
      <c r="A2091" s="92"/>
      <c r="B2091" s="233"/>
      <c r="C2091" s="92"/>
      <c r="D2091" s="92"/>
      <c r="E2091" s="92"/>
      <c r="F2091" s="92"/>
      <c r="G2091" s="92"/>
      <c r="H2091" s="92"/>
      <c r="I2091" s="92"/>
      <c r="J2091" s="92"/>
      <c r="K2091" s="92"/>
      <c r="L2091" s="92"/>
      <c r="M2091" s="92"/>
      <c r="N2091" s="92"/>
      <c r="O2091" s="92"/>
      <c r="P2091" s="92"/>
      <c r="Q2091" s="92"/>
      <c r="R2091" s="92"/>
      <c r="S2091" s="92"/>
      <c r="T2091" s="92"/>
      <c r="U2091" s="92"/>
    </row>
    <row r="2092" spans="1:21" ht="12.75">
      <c r="A2092" s="92"/>
      <c r="B2092" s="233"/>
      <c r="C2092" s="92"/>
      <c r="D2092" s="92"/>
      <c r="E2092" s="92"/>
      <c r="F2092" s="92"/>
      <c r="G2092" s="92"/>
      <c r="H2092" s="92"/>
      <c r="I2092" s="92"/>
      <c r="J2092" s="92"/>
      <c r="K2092" s="92"/>
      <c r="L2092" s="92"/>
      <c r="M2092" s="92"/>
      <c r="N2092" s="92"/>
      <c r="O2092" s="92"/>
      <c r="P2092" s="92"/>
      <c r="Q2092" s="92"/>
      <c r="R2092" s="92"/>
      <c r="S2092" s="92"/>
      <c r="T2092" s="92"/>
      <c r="U2092" s="92"/>
    </row>
    <row r="2093" spans="1:21" ht="12.75">
      <c r="A2093" s="92"/>
      <c r="B2093" s="233"/>
      <c r="C2093" s="92"/>
      <c r="D2093" s="92"/>
      <c r="E2093" s="92"/>
      <c r="F2093" s="92"/>
      <c r="G2093" s="92"/>
      <c r="H2093" s="92"/>
      <c r="I2093" s="92"/>
      <c r="J2093" s="92"/>
      <c r="K2093" s="92"/>
      <c r="L2093" s="92"/>
      <c r="M2093" s="92"/>
      <c r="N2093" s="92"/>
      <c r="O2093" s="92"/>
      <c r="P2093" s="92"/>
      <c r="Q2093" s="92"/>
      <c r="R2093" s="92"/>
      <c r="S2093" s="92"/>
      <c r="T2093" s="92"/>
      <c r="U2093" s="92"/>
    </row>
    <row r="2094" spans="1:21" ht="12.75">
      <c r="A2094" s="92"/>
      <c r="B2094" s="233"/>
      <c r="C2094" s="92"/>
      <c r="D2094" s="92"/>
      <c r="E2094" s="92"/>
      <c r="F2094" s="92"/>
      <c r="G2094" s="92"/>
      <c r="H2094" s="92"/>
      <c r="I2094" s="92"/>
      <c r="J2094" s="92"/>
      <c r="K2094" s="92"/>
      <c r="L2094" s="92"/>
      <c r="M2094" s="92"/>
      <c r="N2094" s="92"/>
      <c r="O2094" s="92"/>
      <c r="P2094" s="92"/>
      <c r="Q2094" s="92"/>
      <c r="R2094" s="92"/>
      <c r="S2094" s="92"/>
      <c r="T2094" s="92"/>
      <c r="U2094" s="92"/>
    </row>
    <row r="2095" spans="1:21" ht="12.75">
      <c r="A2095" s="92"/>
      <c r="B2095" s="233"/>
      <c r="C2095" s="92"/>
      <c r="D2095" s="92"/>
      <c r="E2095" s="92"/>
      <c r="F2095" s="92"/>
      <c r="G2095" s="92"/>
      <c r="H2095" s="92"/>
      <c r="I2095" s="92"/>
      <c r="J2095" s="92"/>
      <c r="K2095" s="92"/>
      <c r="L2095" s="92"/>
      <c r="M2095" s="92"/>
      <c r="N2095" s="92"/>
      <c r="O2095" s="92"/>
      <c r="P2095" s="92"/>
      <c r="Q2095" s="92"/>
      <c r="R2095" s="92"/>
      <c r="S2095" s="92"/>
      <c r="T2095" s="92"/>
      <c r="U2095" s="92"/>
    </row>
    <row r="2096" spans="1:21" ht="12.75">
      <c r="A2096" s="92"/>
      <c r="B2096" s="233"/>
      <c r="C2096" s="92"/>
      <c r="D2096" s="92"/>
      <c r="E2096" s="92"/>
      <c r="F2096" s="92"/>
      <c r="G2096" s="92"/>
      <c r="H2096" s="92"/>
      <c r="I2096" s="92"/>
      <c r="J2096" s="92"/>
      <c r="K2096" s="92"/>
      <c r="L2096" s="92"/>
      <c r="M2096" s="92"/>
      <c r="N2096" s="92"/>
      <c r="O2096" s="92"/>
      <c r="P2096" s="92"/>
      <c r="Q2096" s="92"/>
      <c r="R2096" s="92"/>
      <c r="S2096" s="92"/>
      <c r="T2096" s="92"/>
      <c r="U2096" s="92"/>
    </row>
    <row r="2097" spans="1:21" ht="12.75">
      <c r="A2097" s="92"/>
      <c r="B2097" s="233"/>
      <c r="C2097" s="92"/>
      <c r="D2097" s="92"/>
      <c r="E2097" s="92"/>
      <c r="F2097" s="92"/>
      <c r="G2097" s="92"/>
      <c r="H2097" s="92"/>
      <c r="I2097" s="92"/>
      <c r="J2097" s="92"/>
      <c r="K2097" s="92"/>
      <c r="L2097" s="92"/>
      <c r="M2097" s="92"/>
      <c r="N2097" s="92"/>
      <c r="O2097" s="92"/>
      <c r="P2097" s="92"/>
      <c r="Q2097" s="92"/>
      <c r="R2097" s="92"/>
      <c r="S2097" s="92"/>
      <c r="T2097" s="92"/>
      <c r="U2097" s="92"/>
    </row>
    <row r="2098" spans="1:21" ht="12.75">
      <c r="A2098" s="92"/>
      <c r="B2098" s="233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  <c r="M2098" s="92"/>
      <c r="N2098" s="92"/>
      <c r="O2098" s="92"/>
      <c r="P2098" s="92"/>
      <c r="Q2098" s="92"/>
      <c r="R2098" s="92"/>
      <c r="S2098" s="92"/>
      <c r="T2098" s="92"/>
      <c r="U2098" s="92"/>
    </row>
    <row r="2099" spans="1:21" ht="12.75">
      <c r="A2099" s="92"/>
      <c r="B2099" s="233"/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  <c r="Q2099" s="92"/>
      <c r="R2099" s="92"/>
      <c r="S2099" s="92"/>
      <c r="T2099" s="92"/>
      <c r="U2099" s="92"/>
    </row>
    <row r="2100" spans="1:21" ht="12.75">
      <c r="A2100" s="92"/>
      <c r="B2100" s="233"/>
      <c r="C2100" s="92"/>
      <c r="D2100" s="92"/>
      <c r="E2100" s="92"/>
      <c r="F2100" s="92"/>
      <c r="G2100" s="92"/>
      <c r="H2100" s="92"/>
      <c r="I2100" s="92"/>
      <c r="J2100" s="92"/>
      <c r="K2100" s="92"/>
      <c r="L2100" s="92"/>
      <c r="M2100" s="92"/>
      <c r="N2100" s="92"/>
      <c r="O2100" s="92"/>
      <c r="P2100" s="92"/>
      <c r="Q2100" s="92"/>
      <c r="R2100" s="92"/>
      <c r="S2100" s="92"/>
      <c r="T2100" s="92"/>
      <c r="U2100" s="92"/>
    </row>
    <row r="2101" spans="1:21" ht="12.75">
      <c r="A2101" s="92"/>
      <c r="B2101" s="233"/>
      <c r="C2101" s="92"/>
      <c r="D2101" s="92"/>
      <c r="E2101" s="92"/>
      <c r="F2101" s="92"/>
      <c r="G2101" s="92"/>
      <c r="H2101" s="92"/>
      <c r="I2101" s="92"/>
      <c r="J2101" s="92"/>
      <c r="K2101" s="92"/>
      <c r="L2101" s="92"/>
      <c r="M2101" s="92"/>
      <c r="N2101" s="92"/>
      <c r="O2101" s="92"/>
      <c r="P2101" s="92"/>
      <c r="Q2101" s="92"/>
      <c r="R2101" s="92"/>
      <c r="S2101" s="92"/>
      <c r="T2101" s="92"/>
      <c r="U2101" s="92"/>
    </row>
    <row r="2102" spans="1:21" ht="12.75">
      <c r="A2102" s="92"/>
      <c r="B2102" s="233"/>
      <c r="C2102" s="92"/>
      <c r="D2102" s="92"/>
      <c r="E2102" s="92"/>
      <c r="F2102" s="92"/>
      <c r="G2102" s="92"/>
      <c r="H2102" s="92"/>
      <c r="I2102" s="92"/>
      <c r="J2102" s="92"/>
      <c r="K2102" s="92"/>
      <c r="L2102" s="92"/>
      <c r="M2102" s="92"/>
      <c r="N2102" s="92"/>
      <c r="O2102" s="92"/>
      <c r="P2102" s="92"/>
      <c r="Q2102" s="92"/>
      <c r="R2102" s="92"/>
      <c r="S2102" s="92"/>
      <c r="T2102" s="92"/>
      <c r="U2102" s="92"/>
    </row>
    <row r="2103" spans="1:21" ht="12.75">
      <c r="A2103" s="92"/>
      <c r="B2103" s="233"/>
      <c r="C2103" s="92"/>
      <c r="D2103" s="92"/>
      <c r="E2103" s="92"/>
      <c r="F2103" s="92"/>
      <c r="G2103" s="92"/>
      <c r="H2103" s="92"/>
      <c r="I2103" s="92"/>
      <c r="J2103" s="92"/>
      <c r="K2103" s="92"/>
      <c r="L2103" s="92"/>
      <c r="M2103" s="92"/>
      <c r="N2103" s="92"/>
      <c r="O2103" s="92"/>
      <c r="P2103" s="92"/>
      <c r="Q2103" s="92"/>
      <c r="R2103" s="92"/>
      <c r="S2103" s="92"/>
      <c r="T2103" s="92"/>
      <c r="U2103" s="92"/>
    </row>
    <row r="2104" spans="1:21" ht="12.75">
      <c r="A2104" s="92"/>
      <c r="B2104" s="233"/>
      <c r="C2104" s="92"/>
      <c r="D2104" s="92"/>
      <c r="E2104" s="92"/>
      <c r="F2104" s="92"/>
      <c r="G2104" s="92"/>
      <c r="H2104" s="92"/>
      <c r="I2104" s="92"/>
      <c r="J2104" s="92"/>
      <c r="K2104" s="92"/>
      <c r="L2104" s="92"/>
      <c r="M2104" s="92"/>
      <c r="N2104" s="92"/>
      <c r="O2104" s="92"/>
      <c r="P2104" s="92"/>
      <c r="Q2104" s="92"/>
      <c r="R2104" s="92"/>
      <c r="S2104" s="92"/>
      <c r="T2104" s="92"/>
      <c r="U2104" s="92"/>
    </row>
    <row r="2105" spans="1:21" ht="12.75">
      <c r="A2105" s="92"/>
      <c r="B2105" s="233"/>
      <c r="C2105" s="92"/>
      <c r="D2105" s="92"/>
      <c r="E2105" s="92"/>
      <c r="F2105" s="92"/>
      <c r="G2105" s="92"/>
      <c r="H2105" s="92"/>
      <c r="I2105" s="92"/>
      <c r="J2105" s="92"/>
      <c r="K2105" s="92"/>
      <c r="L2105" s="92"/>
      <c r="M2105" s="92"/>
      <c r="N2105" s="92"/>
      <c r="O2105" s="92"/>
      <c r="P2105" s="92"/>
      <c r="Q2105" s="92"/>
      <c r="R2105" s="92"/>
      <c r="S2105" s="92"/>
      <c r="T2105" s="92"/>
      <c r="U2105" s="92"/>
    </row>
    <row r="2106" spans="1:21" ht="12.75">
      <c r="A2106" s="92"/>
      <c r="B2106" s="233"/>
      <c r="C2106" s="92"/>
      <c r="D2106" s="92"/>
      <c r="E2106" s="92"/>
      <c r="F2106" s="92"/>
      <c r="G2106" s="92"/>
      <c r="H2106" s="92"/>
      <c r="I2106" s="92"/>
      <c r="J2106" s="92"/>
      <c r="K2106" s="92"/>
      <c r="L2106" s="92"/>
      <c r="M2106" s="92"/>
      <c r="N2106" s="92"/>
      <c r="O2106" s="92"/>
      <c r="P2106" s="92"/>
      <c r="Q2106" s="92"/>
      <c r="R2106" s="92"/>
      <c r="S2106" s="92"/>
      <c r="T2106" s="92"/>
      <c r="U2106" s="92"/>
    </row>
    <row r="2107" spans="1:21" ht="12.75">
      <c r="A2107" s="92"/>
      <c r="B2107" s="233"/>
      <c r="C2107" s="92"/>
      <c r="D2107" s="92"/>
      <c r="E2107" s="92"/>
      <c r="F2107" s="92"/>
      <c r="G2107" s="92"/>
      <c r="H2107" s="92"/>
      <c r="I2107" s="92"/>
      <c r="J2107" s="92"/>
      <c r="K2107" s="92"/>
      <c r="L2107" s="92"/>
      <c r="M2107" s="92"/>
      <c r="N2107" s="92"/>
      <c r="O2107" s="92"/>
      <c r="P2107" s="92"/>
      <c r="Q2107" s="92"/>
      <c r="R2107" s="92"/>
      <c r="S2107" s="92"/>
      <c r="T2107" s="92"/>
      <c r="U2107" s="92"/>
    </row>
    <row r="2108" spans="1:21" ht="12.75">
      <c r="A2108" s="92"/>
      <c r="B2108" s="233"/>
      <c r="C2108" s="92"/>
      <c r="D2108" s="92"/>
      <c r="E2108" s="92"/>
      <c r="F2108" s="92"/>
      <c r="G2108" s="92"/>
      <c r="H2108" s="92"/>
      <c r="I2108" s="92"/>
      <c r="J2108" s="92"/>
      <c r="K2108" s="92"/>
      <c r="L2108" s="92"/>
      <c r="M2108" s="92"/>
      <c r="N2108" s="92"/>
      <c r="O2108" s="92"/>
      <c r="P2108" s="92"/>
      <c r="Q2108" s="92"/>
      <c r="R2108" s="92"/>
      <c r="S2108" s="92"/>
      <c r="T2108" s="92"/>
      <c r="U2108" s="92"/>
    </row>
    <row r="2109" spans="1:21" ht="12.75">
      <c r="A2109" s="92"/>
      <c r="B2109" s="233"/>
      <c r="C2109" s="92"/>
      <c r="D2109" s="92"/>
      <c r="E2109" s="92"/>
      <c r="F2109" s="92"/>
      <c r="G2109" s="92"/>
      <c r="H2109" s="92"/>
      <c r="I2109" s="92"/>
      <c r="J2109" s="92"/>
      <c r="K2109" s="92"/>
      <c r="L2109" s="92"/>
      <c r="M2109" s="92"/>
      <c r="N2109" s="92"/>
      <c r="O2109" s="92"/>
      <c r="P2109" s="92"/>
      <c r="Q2109" s="92"/>
      <c r="R2109" s="92"/>
      <c r="S2109" s="92"/>
      <c r="T2109" s="92"/>
      <c r="U2109" s="92"/>
    </row>
    <row r="2110" spans="1:21" ht="12.75">
      <c r="A2110" s="92"/>
      <c r="B2110" s="233"/>
      <c r="C2110" s="92"/>
      <c r="D2110" s="92"/>
      <c r="E2110" s="92"/>
      <c r="F2110" s="92"/>
      <c r="G2110" s="92"/>
      <c r="H2110" s="92"/>
      <c r="I2110" s="92"/>
      <c r="J2110" s="92"/>
      <c r="K2110" s="92"/>
      <c r="L2110" s="92"/>
      <c r="M2110" s="92"/>
      <c r="N2110" s="92"/>
      <c r="O2110" s="92"/>
      <c r="P2110" s="92"/>
      <c r="Q2110" s="92"/>
      <c r="R2110" s="92"/>
      <c r="S2110" s="92"/>
      <c r="T2110" s="92"/>
      <c r="U2110" s="92"/>
    </row>
    <row r="2111" spans="1:21" ht="12.75">
      <c r="A2111" s="92"/>
      <c r="B2111" s="233"/>
      <c r="C2111" s="92"/>
      <c r="D2111" s="92"/>
      <c r="E2111" s="92"/>
      <c r="F2111" s="92"/>
      <c r="G2111" s="92"/>
      <c r="H2111" s="92"/>
      <c r="I2111" s="92"/>
      <c r="J2111" s="92"/>
      <c r="K2111" s="92"/>
      <c r="L2111" s="92"/>
      <c r="M2111" s="92"/>
      <c r="N2111" s="92"/>
      <c r="O2111" s="92"/>
      <c r="P2111" s="92"/>
      <c r="Q2111" s="92"/>
      <c r="R2111" s="92"/>
      <c r="S2111" s="92"/>
      <c r="T2111" s="92"/>
      <c r="U2111" s="92"/>
    </row>
    <row r="2112" spans="1:21" ht="12.75">
      <c r="A2112" s="92"/>
      <c r="B2112" s="233"/>
      <c r="C2112" s="92"/>
      <c r="D2112" s="92"/>
      <c r="E2112" s="92"/>
      <c r="F2112" s="92"/>
      <c r="G2112" s="92"/>
      <c r="H2112" s="92"/>
      <c r="I2112" s="92"/>
      <c r="J2112" s="92"/>
      <c r="K2112" s="92"/>
      <c r="L2112" s="92"/>
      <c r="M2112" s="92"/>
      <c r="N2112" s="92"/>
      <c r="O2112" s="92"/>
      <c r="P2112" s="92"/>
      <c r="Q2112" s="92"/>
      <c r="R2112" s="92"/>
      <c r="S2112" s="92"/>
      <c r="T2112" s="92"/>
      <c r="U2112" s="92"/>
    </row>
    <row r="2113" spans="1:21" ht="12.75">
      <c r="A2113" s="92"/>
      <c r="B2113" s="233"/>
      <c r="C2113" s="92"/>
      <c r="D2113" s="92"/>
      <c r="E2113" s="92"/>
      <c r="F2113" s="92"/>
      <c r="G2113" s="92"/>
      <c r="H2113" s="92"/>
      <c r="I2113" s="92"/>
      <c r="J2113" s="92"/>
      <c r="K2113" s="92"/>
      <c r="L2113" s="92"/>
      <c r="M2113" s="92"/>
      <c r="N2113" s="92"/>
      <c r="O2113" s="92"/>
      <c r="P2113" s="92"/>
      <c r="Q2113" s="92"/>
      <c r="R2113" s="92"/>
      <c r="S2113" s="92"/>
      <c r="T2113" s="92"/>
      <c r="U2113" s="92"/>
    </row>
    <row r="2114" spans="1:21" ht="12.75">
      <c r="A2114" s="92"/>
      <c r="B2114" s="233"/>
      <c r="C2114" s="92"/>
      <c r="D2114" s="92"/>
      <c r="E2114" s="92"/>
      <c r="F2114" s="92"/>
      <c r="G2114" s="92"/>
      <c r="H2114" s="92"/>
      <c r="I2114" s="92"/>
      <c r="J2114" s="92"/>
      <c r="K2114" s="92"/>
      <c r="L2114" s="92"/>
      <c r="M2114" s="92"/>
      <c r="N2114" s="92"/>
      <c r="O2114" s="92"/>
      <c r="P2114" s="92"/>
      <c r="Q2114" s="92"/>
      <c r="R2114" s="92"/>
      <c r="S2114" s="92"/>
      <c r="T2114" s="92"/>
      <c r="U2114" s="92"/>
    </row>
    <row r="2115" spans="1:21" ht="12.75">
      <c r="A2115" s="92"/>
      <c r="B2115" s="233"/>
      <c r="C2115" s="92"/>
      <c r="D2115" s="92"/>
      <c r="E2115" s="92"/>
      <c r="F2115" s="92"/>
      <c r="G2115" s="92"/>
      <c r="H2115" s="92"/>
      <c r="I2115" s="92"/>
      <c r="J2115" s="92"/>
      <c r="K2115" s="92"/>
      <c r="L2115" s="92"/>
      <c r="M2115" s="92"/>
      <c r="N2115" s="92"/>
      <c r="O2115" s="92"/>
      <c r="P2115" s="92"/>
      <c r="Q2115" s="92"/>
      <c r="R2115" s="92"/>
      <c r="S2115" s="92"/>
      <c r="T2115" s="92"/>
      <c r="U2115" s="92"/>
    </row>
    <row r="2116" spans="1:21" ht="12.75">
      <c r="A2116" s="92"/>
      <c r="B2116" s="233"/>
      <c r="C2116" s="92"/>
      <c r="D2116" s="92"/>
      <c r="E2116" s="92"/>
      <c r="F2116" s="92"/>
      <c r="G2116" s="92"/>
      <c r="H2116" s="92"/>
      <c r="I2116" s="92"/>
      <c r="J2116" s="92"/>
      <c r="K2116" s="92"/>
      <c r="L2116" s="92"/>
      <c r="M2116" s="92"/>
      <c r="N2116" s="92"/>
      <c r="O2116" s="92"/>
      <c r="P2116" s="92"/>
      <c r="Q2116" s="92"/>
      <c r="R2116" s="92"/>
      <c r="S2116" s="92"/>
      <c r="T2116" s="92"/>
      <c r="U2116" s="92"/>
    </row>
    <row r="2117" spans="1:21" ht="12.75">
      <c r="A2117" s="92"/>
      <c r="B2117" s="233"/>
      <c r="C2117" s="92"/>
      <c r="D2117" s="92"/>
      <c r="E2117" s="92"/>
      <c r="F2117" s="92"/>
      <c r="G2117" s="92"/>
      <c r="H2117" s="92"/>
      <c r="I2117" s="92"/>
      <c r="J2117" s="92"/>
      <c r="K2117" s="92"/>
      <c r="L2117" s="92"/>
      <c r="M2117" s="92"/>
      <c r="N2117" s="92"/>
      <c r="O2117" s="92"/>
      <c r="P2117" s="92"/>
      <c r="Q2117" s="92"/>
      <c r="R2117" s="92"/>
      <c r="S2117" s="92"/>
      <c r="T2117" s="92"/>
      <c r="U2117" s="92"/>
    </row>
    <row r="2118" spans="1:21" ht="12.75">
      <c r="A2118" s="92"/>
      <c r="B2118" s="233"/>
      <c r="C2118" s="92"/>
      <c r="D2118" s="92"/>
      <c r="E2118" s="92"/>
      <c r="F2118" s="92"/>
      <c r="G2118" s="92"/>
      <c r="H2118" s="92"/>
      <c r="I2118" s="92"/>
      <c r="J2118" s="92"/>
      <c r="K2118" s="92"/>
      <c r="L2118" s="92"/>
      <c r="M2118" s="92"/>
      <c r="N2118" s="92"/>
      <c r="O2118" s="92"/>
      <c r="P2118" s="92"/>
      <c r="Q2118" s="92"/>
      <c r="R2118" s="92"/>
      <c r="S2118" s="92"/>
      <c r="T2118" s="92"/>
      <c r="U2118" s="92"/>
    </row>
    <row r="2119" spans="1:21" ht="12.75">
      <c r="A2119" s="92"/>
      <c r="B2119" s="233"/>
      <c r="C2119" s="92"/>
      <c r="D2119" s="92"/>
      <c r="E2119" s="92"/>
      <c r="F2119" s="92"/>
      <c r="G2119" s="92"/>
      <c r="H2119" s="92"/>
      <c r="I2119" s="92"/>
      <c r="J2119" s="92"/>
      <c r="K2119" s="92"/>
      <c r="L2119" s="92"/>
      <c r="M2119" s="92"/>
      <c r="N2119" s="92"/>
      <c r="O2119" s="92"/>
      <c r="P2119" s="92"/>
      <c r="Q2119" s="92"/>
      <c r="R2119" s="92"/>
      <c r="S2119" s="92"/>
      <c r="T2119" s="92"/>
      <c r="U2119" s="92"/>
    </row>
    <row r="2120" spans="1:21" ht="12.75">
      <c r="A2120" s="92"/>
      <c r="B2120" s="233"/>
      <c r="C2120" s="92"/>
      <c r="D2120" s="92"/>
      <c r="E2120" s="92"/>
      <c r="F2120" s="92"/>
      <c r="G2120" s="92"/>
      <c r="H2120" s="92"/>
      <c r="I2120" s="92"/>
      <c r="J2120" s="92"/>
      <c r="K2120" s="92"/>
      <c r="L2120" s="92"/>
      <c r="M2120" s="92"/>
      <c r="N2120" s="92"/>
      <c r="O2120" s="92"/>
      <c r="P2120" s="92"/>
      <c r="Q2120" s="92"/>
      <c r="R2120" s="92"/>
      <c r="S2120" s="92"/>
      <c r="T2120" s="92"/>
      <c r="U2120" s="92"/>
    </row>
    <row r="2121" spans="1:21" ht="12.75">
      <c r="A2121" s="92"/>
      <c r="B2121" s="233"/>
      <c r="C2121" s="92"/>
      <c r="D2121" s="92"/>
      <c r="E2121" s="92"/>
      <c r="F2121" s="92"/>
      <c r="G2121" s="92"/>
      <c r="H2121" s="92"/>
      <c r="I2121" s="92"/>
      <c r="J2121" s="92"/>
      <c r="K2121" s="92"/>
      <c r="L2121" s="92"/>
      <c r="M2121" s="92"/>
      <c r="N2121" s="92"/>
      <c r="O2121" s="92"/>
      <c r="P2121" s="92"/>
      <c r="Q2121" s="92"/>
      <c r="R2121" s="92"/>
      <c r="S2121" s="92"/>
      <c r="T2121" s="92"/>
      <c r="U2121" s="92"/>
    </row>
    <row r="2122" spans="1:21" ht="12.75">
      <c r="A2122" s="92"/>
      <c r="B2122" s="233"/>
      <c r="C2122" s="92"/>
      <c r="D2122" s="92"/>
      <c r="E2122" s="92"/>
      <c r="F2122" s="92"/>
      <c r="G2122" s="92"/>
      <c r="H2122" s="92"/>
      <c r="I2122" s="92"/>
      <c r="J2122" s="92"/>
      <c r="K2122" s="92"/>
      <c r="L2122" s="92"/>
      <c r="M2122" s="92"/>
      <c r="N2122" s="92"/>
      <c r="O2122" s="92"/>
      <c r="P2122" s="92"/>
      <c r="Q2122" s="92"/>
      <c r="R2122" s="92"/>
      <c r="S2122" s="92"/>
      <c r="T2122" s="92"/>
      <c r="U2122" s="92"/>
    </row>
    <row r="2123" spans="1:21" ht="12.75">
      <c r="A2123" s="92"/>
      <c r="B2123" s="233"/>
      <c r="C2123" s="92"/>
      <c r="D2123" s="92"/>
      <c r="E2123" s="92"/>
      <c r="F2123" s="92"/>
      <c r="G2123" s="92"/>
      <c r="H2123" s="92"/>
      <c r="I2123" s="92"/>
      <c r="J2123" s="92"/>
      <c r="K2123" s="92"/>
      <c r="L2123" s="92"/>
      <c r="M2123" s="92"/>
      <c r="N2123" s="92"/>
      <c r="O2123" s="92"/>
      <c r="P2123" s="92"/>
      <c r="Q2123" s="92"/>
      <c r="R2123" s="92"/>
      <c r="S2123" s="92"/>
      <c r="T2123" s="92"/>
      <c r="U2123" s="92"/>
    </row>
    <row r="2124" spans="1:21" ht="12.75">
      <c r="A2124" s="92"/>
      <c r="B2124" s="233"/>
      <c r="C2124" s="92"/>
      <c r="D2124" s="92"/>
      <c r="E2124" s="92"/>
      <c r="F2124" s="92"/>
      <c r="G2124" s="92"/>
      <c r="H2124" s="92"/>
      <c r="I2124" s="92"/>
      <c r="J2124" s="92"/>
      <c r="K2124" s="92"/>
      <c r="L2124" s="92"/>
      <c r="M2124" s="92"/>
      <c r="N2124" s="92"/>
      <c r="O2124" s="92"/>
      <c r="P2124" s="92"/>
      <c r="Q2124" s="92"/>
      <c r="R2124" s="92"/>
      <c r="S2124" s="92"/>
      <c r="T2124" s="92"/>
      <c r="U2124" s="92"/>
    </row>
    <row r="2125" spans="1:21" ht="12.75">
      <c r="A2125" s="92"/>
      <c r="B2125" s="233"/>
      <c r="C2125" s="92"/>
      <c r="D2125" s="92"/>
      <c r="E2125" s="92"/>
      <c r="F2125" s="92"/>
      <c r="G2125" s="92"/>
      <c r="H2125" s="92"/>
      <c r="I2125" s="92"/>
      <c r="J2125" s="92"/>
      <c r="K2125" s="92"/>
      <c r="L2125" s="92"/>
      <c r="M2125" s="92"/>
      <c r="N2125" s="92"/>
      <c r="O2125" s="92"/>
      <c r="P2125" s="92"/>
      <c r="Q2125" s="92"/>
      <c r="R2125" s="92"/>
      <c r="S2125" s="92"/>
      <c r="T2125" s="92"/>
      <c r="U2125" s="92"/>
    </row>
    <row r="2126" spans="1:21" ht="12.75">
      <c r="A2126" s="92"/>
      <c r="B2126" s="233"/>
      <c r="C2126" s="92"/>
      <c r="D2126" s="92"/>
      <c r="E2126" s="92"/>
      <c r="F2126" s="92"/>
      <c r="G2126" s="92"/>
      <c r="H2126" s="92"/>
      <c r="I2126" s="92"/>
      <c r="J2126" s="92"/>
      <c r="K2126" s="92"/>
      <c r="L2126" s="92"/>
      <c r="M2126" s="92"/>
      <c r="N2126" s="92"/>
      <c r="O2126" s="92"/>
      <c r="P2126" s="92"/>
      <c r="Q2126" s="92"/>
      <c r="R2126" s="92"/>
      <c r="S2126" s="92"/>
      <c r="T2126" s="92"/>
      <c r="U2126" s="92"/>
    </row>
    <row r="2127" spans="1:21" ht="12.75">
      <c r="A2127" s="92"/>
      <c r="B2127" s="233"/>
      <c r="C2127" s="92"/>
      <c r="D2127" s="92"/>
      <c r="E2127" s="92"/>
      <c r="F2127" s="92"/>
      <c r="G2127" s="92"/>
      <c r="H2127" s="92"/>
      <c r="I2127" s="92"/>
      <c r="J2127" s="92"/>
      <c r="K2127" s="92"/>
      <c r="L2127" s="92"/>
      <c r="M2127" s="92"/>
      <c r="N2127" s="92"/>
      <c r="O2127" s="92"/>
      <c r="P2127" s="92"/>
      <c r="Q2127" s="92"/>
      <c r="R2127" s="92"/>
      <c r="S2127" s="92"/>
      <c r="T2127" s="92"/>
      <c r="U2127" s="92"/>
    </row>
    <row r="2128" spans="1:21" ht="12.75">
      <c r="A2128" s="92"/>
      <c r="B2128" s="233"/>
      <c r="C2128" s="92"/>
      <c r="D2128" s="92"/>
      <c r="E2128" s="92"/>
      <c r="F2128" s="92"/>
      <c r="G2128" s="92"/>
      <c r="H2128" s="92"/>
      <c r="I2128" s="92"/>
      <c r="J2128" s="92"/>
      <c r="K2128" s="92"/>
      <c r="L2128" s="92"/>
      <c r="M2128" s="92"/>
      <c r="N2128" s="92"/>
      <c r="O2128" s="92"/>
      <c r="P2128" s="92"/>
      <c r="Q2128" s="92"/>
      <c r="R2128" s="92"/>
      <c r="S2128" s="92"/>
      <c r="T2128" s="92"/>
      <c r="U2128" s="92"/>
    </row>
    <row r="2129" spans="1:21" ht="12.75">
      <c r="A2129" s="92"/>
      <c r="B2129" s="233"/>
      <c r="C2129" s="92"/>
      <c r="D2129" s="92"/>
      <c r="E2129" s="92"/>
      <c r="F2129" s="92"/>
      <c r="G2129" s="92"/>
      <c r="H2129" s="92"/>
      <c r="I2129" s="92"/>
      <c r="J2129" s="92"/>
      <c r="K2129" s="92"/>
      <c r="L2129" s="92"/>
      <c r="M2129" s="92"/>
      <c r="N2129" s="92"/>
      <c r="O2129" s="92"/>
      <c r="P2129" s="92"/>
      <c r="Q2129" s="92"/>
      <c r="R2129" s="92"/>
      <c r="S2129" s="92"/>
      <c r="T2129" s="92"/>
      <c r="U2129" s="92"/>
    </row>
    <row r="2130" spans="1:21" ht="12.75">
      <c r="A2130" s="92"/>
      <c r="B2130" s="233"/>
      <c r="C2130" s="92"/>
      <c r="D2130" s="92"/>
      <c r="E2130" s="92"/>
      <c r="F2130" s="92"/>
      <c r="G2130" s="92"/>
      <c r="H2130" s="92"/>
      <c r="I2130" s="92"/>
      <c r="J2130" s="92"/>
      <c r="K2130" s="92"/>
      <c r="L2130" s="92"/>
      <c r="M2130" s="92"/>
      <c r="N2130" s="92"/>
      <c r="O2130" s="92"/>
      <c r="P2130" s="92"/>
      <c r="Q2130" s="92"/>
      <c r="R2130" s="92"/>
      <c r="S2130" s="92"/>
      <c r="T2130" s="92"/>
      <c r="U2130" s="92"/>
    </row>
    <row r="2131" spans="1:21" ht="12.75">
      <c r="A2131" s="92"/>
      <c r="B2131" s="233"/>
      <c r="C2131" s="92"/>
      <c r="D2131" s="92"/>
      <c r="E2131" s="92"/>
      <c r="F2131" s="92"/>
      <c r="G2131" s="92"/>
      <c r="H2131" s="92"/>
      <c r="I2131" s="92"/>
      <c r="J2131" s="92"/>
      <c r="K2131" s="92"/>
      <c r="L2131" s="92"/>
      <c r="M2131" s="92"/>
      <c r="N2131" s="92"/>
      <c r="O2131" s="92"/>
      <c r="P2131" s="92"/>
      <c r="Q2131" s="92"/>
      <c r="R2131" s="92"/>
      <c r="S2131" s="92"/>
      <c r="T2131" s="92"/>
      <c r="U2131" s="92"/>
    </row>
    <row r="2132" spans="1:21" ht="12.75">
      <c r="A2132" s="92"/>
      <c r="B2132" s="233"/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92"/>
      <c r="N2132" s="92"/>
      <c r="O2132" s="92"/>
      <c r="P2132" s="92"/>
      <c r="Q2132" s="92"/>
      <c r="R2132" s="92"/>
      <c r="S2132" s="92"/>
      <c r="T2132" s="92"/>
      <c r="U2132" s="92"/>
    </row>
    <row r="2133" spans="1:21" ht="12.75">
      <c r="A2133" s="92"/>
      <c r="B2133" s="233"/>
      <c r="C2133" s="92"/>
      <c r="D2133" s="92"/>
      <c r="E2133" s="92"/>
      <c r="F2133" s="92"/>
      <c r="G2133" s="92"/>
      <c r="H2133" s="92"/>
      <c r="I2133" s="92"/>
      <c r="J2133" s="92"/>
      <c r="K2133" s="92"/>
      <c r="L2133" s="92"/>
      <c r="M2133" s="92"/>
      <c r="N2133" s="92"/>
      <c r="O2133" s="92"/>
      <c r="P2133" s="92"/>
      <c r="Q2133" s="92"/>
      <c r="R2133" s="92"/>
      <c r="S2133" s="92"/>
      <c r="T2133" s="92"/>
      <c r="U2133" s="92"/>
    </row>
    <row r="2134" spans="1:21" ht="12.75">
      <c r="A2134" s="92"/>
      <c r="B2134" s="233"/>
      <c r="C2134" s="92"/>
      <c r="D2134" s="92"/>
      <c r="E2134" s="92"/>
      <c r="F2134" s="92"/>
      <c r="G2134" s="92"/>
      <c r="H2134" s="92"/>
      <c r="I2134" s="92"/>
      <c r="J2134" s="92"/>
      <c r="K2134" s="92"/>
      <c r="L2134" s="92"/>
      <c r="M2134" s="92"/>
      <c r="N2134" s="92"/>
      <c r="O2134" s="92"/>
      <c r="P2134" s="92"/>
      <c r="Q2134" s="92"/>
      <c r="R2134" s="92"/>
      <c r="S2134" s="92"/>
      <c r="T2134" s="92"/>
      <c r="U2134" s="92"/>
    </row>
    <row r="2135" spans="1:21" ht="12.75">
      <c r="A2135" s="92"/>
      <c r="B2135" s="233"/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  <c r="Q2135" s="92"/>
      <c r="R2135" s="92"/>
      <c r="S2135" s="92"/>
      <c r="T2135" s="92"/>
      <c r="U2135" s="92"/>
    </row>
    <row r="2136" spans="1:21" ht="12.75">
      <c r="A2136" s="92"/>
      <c r="B2136" s="233"/>
      <c r="C2136" s="92"/>
      <c r="D2136" s="92"/>
      <c r="E2136" s="92"/>
      <c r="F2136" s="92"/>
      <c r="G2136" s="92"/>
      <c r="H2136" s="92"/>
      <c r="I2136" s="92"/>
      <c r="J2136" s="92"/>
      <c r="K2136" s="92"/>
      <c r="L2136" s="92"/>
      <c r="M2136" s="92"/>
      <c r="N2136" s="92"/>
      <c r="O2136" s="92"/>
      <c r="P2136" s="92"/>
      <c r="Q2136" s="92"/>
      <c r="R2136" s="92"/>
      <c r="S2136" s="92"/>
      <c r="T2136" s="92"/>
      <c r="U2136" s="92"/>
    </row>
    <row r="2137" spans="1:21" ht="12.75">
      <c r="A2137" s="92"/>
      <c r="B2137" s="233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  <c r="Q2137" s="92"/>
      <c r="R2137" s="92"/>
      <c r="S2137" s="92"/>
      <c r="T2137" s="92"/>
      <c r="U2137" s="92"/>
    </row>
    <row r="2138" spans="1:21" ht="12.75">
      <c r="A2138" s="92"/>
      <c r="B2138" s="233"/>
      <c r="C2138" s="92"/>
      <c r="D2138" s="92"/>
      <c r="E2138" s="92"/>
      <c r="F2138" s="92"/>
      <c r="G2138" s="92"/>
      <c r="H2138" s="92"/>
      <c r="I2138" s="92"/>
      <c r="J2138" s="92"/>
      <c r="K2138" s="92"/>
      <c r="L2138" s="92"/>
      <c r="M2138" s="92"/>
      <c r="N2138" s="92"/>
      <c r="O2138" s="92"/>
      <c r="P2138" s="92"/>
      <c r="Q2138" s="92"/>
      <c r="R2138" s="92"/>
      <c r="S2138" s="92"/>
      <c r="T2138" s="92"/>
      <c r="U2138" s="92"/>
    </row>
    <row r="2139" spans="1:21" ht="12.75">
      <c r="A2139" s="92"/>
      <c r="B2139" s="233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  <c r="T2139" s="92"/>
      <c r="U2139" s="92"/>
    </row>
    <row r="2140" spans="1:21" ht="12.75">
      <c r="A2140" s="92"/>
      <c r="B2140" s="233"/>
      <c r="C2140" s="92"/>
      <c r="D2140" s="92"/>
      <c r="E2140" s="92"/>
      <c r="F2140" s="92"/>
      <c r="G2140" s="92"/>
      <c r="H2140" s="92"/>
      <c r="I2140" s="92"/>
      <c r="J2140" s="92"/>
      <c r="K2140" s="92"/>
      <c r="L2140" s="92"/>
      <c r="M2140" s="92"/>
      <c r="N2140" s="92"/>
      <c r="O2140" s="92"/>
      <c r="P2140" s="92"/>
      <c r="Q2140" s="92"/>
      <c r="R2140" s="92"/>
      <c r="S2140" s="92"/>
      <c r="T2140" s="92"/>
      <c r="U2140" s="92"/>
    </row>
    <row r="2141" spans="1:21" ht="12.75">
      <c r="A2141" s="92"/>
      <c r="B2141" s="233"/>
      <c r="C2141" s="92"/>
      <c r="D2141" s="92"/>
      <c r="E2141" s="92"/>
      <c r="F2141" s="92"/>
      <c r="G2141" s="92"/>
      <c r="H2141" s="92"/>
      <c r="I2141" s="92"/>
      <c r="J2141" s="92"/>
      <c r="K2141" s="92"/>
      <c r="L2141" s="92"/>
      <c r="M2141" s="92"/>
      <c r="N2141" s="92"/>
      <c r="O2141" s="92"/>
      <c r="P2141" s="92"/>
      <c r="Q2141" s="92"/>
      <c r="R2141" s="92"/>
      <c r="S2141" s="92"/>
      <c r="T2141" s="92"/>
      <c r="U2141" s="92"/>
    </row>
    <row r="2142" spans="1:21" ht="12.75">
      <c r="A2142" s="92"/>
      <c r="B2142" s="233"/>
      <c r="C2142" s="92"/>
      <c r="D2142" s="92"/>
      <c r="E2142" s="92"/>
      <c r="F2142" s="92"/>
      <c r="G2142" s="92"/>
      <c r="H2142" s="92"/>
      <c r="I2142" s="92"/>
      <c r="J2142" s="92"/>
      <c r="K2142" s="92"/>
      <c r="L2142" s="92"/>
      <c r="M2142" s="92"/>
      <c r="N2142" s="92"/>
      <c r="O2142" s="92"/>
      <c r="P2142" s="92"/>
      <c r="Q2142" s="92"/>
      <c r="R2142" s="92"/>
      <c r="S2142" s="92"/>
      <c r="T2142" s="92"/>
      <c r="U2142" s="92"/>
    </row>
    <row r="2143" spans="1:21" ht="12.75">
      <c r="A2143" s="92"/>
      <c r="B2143" s="233"/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92"/>
      <c r="R2143" s="92"/>
      <c r="S2143" s="92"/>
      <c r="T2143" s="92"/>
      <c r="U2143" s="92"/>
    </row>
    <row r="2144" spans="1:21" ht="12.75">
      <c r="A2144" s="92"/>
      <c r="B2144" s="233"/>
      <c r="C2144" s="92"/>
      <c r="D2144" s="92"/>
      <c r="E2144" s="92"/>
      <c r="F2144" s="92"/>
      <c r="G2144" s="92"/>
      <c r="H2144" s="92"/>
      <c r="I2144" s="92"/>
      <c r="J2144" s="92"/>
      <c r="K2144" s="92"/>
      <c r="L2144" s="92"/>
      <c r="M2144" s="92"/>
      <c r="N2144" s="92"/>
      <c r="O2144" s="92"/>
      <c r="P2144" s="92"/>
      <c r="Q2144" s="92"/>
      <c r="R2144" s="92"/>
      <c r="S2144" s="92"/>
      <c r="T2144" s="92"/>
      <c r="U2144" s="92"/>
    </row>
    <row r="2145" spans="1:21" ht="12.75">
      <c r="A2145" s="92"/>
      <c r="B2145" s="233"/>
      <c r="C2145" s="92"/>
      <c r="D2145" s="92"/>
      <c r="E2145" s="92"/>
      <c r="F2145" s="92"/>
      <c r="G2145" s="92"/>
      <c r="H2145" s="92"/>
      <c r="I2145" s="92"/>
      <c r="J2145" s="92"/>
      <c r="K2145" s="92"/>
      <c r="L2145" s="92"/>
      <c r="M2145" s="92"/>
      <c r="N2145" s="92"/>
      <c r="O2145" s="92"/>
      <c r="P2145" s="92"/>
      <c r="Q2145" s="92"/>
      <c r="R2145" s="92"/>
      <c r="S2145" s="92"/>
      <c r="T2145" s="92"/>
      <c r="U2145" s="92"/>
    </row>
    <row r="2146" spans="1:21" ht="12.75">
      <c r="A2146" s="92"/>
      <c r="B2146" s="233"/>
      <c r="C2146" s="92"/>
      <c r="D2146" s="92"/>
      <c r="E2146" s="92"/>
      <c r="F2146" s="92"/>
      <c r="G2146" s="92"/>
      <c r="H2146" s="92"/>
      <c r="I2146" s="92"/>
      <c r="J2146" s="92"/>
      <c r="K2146" s="92"/>
      <c r="L2146" s="92"/>
      <c r="M2146" s="92"/>
      <c r="N2146" s="92"/>
      <c r="O2146" s="92"/>
      <c r="P2146" s="92"/>
      <c r="Q2146" s="92"/>
      <c r="R2146" s="92"/>
      <c r="S2146" s="92"/>
      <c r="T2146" s="92"/>
      <c r="U2146" s="92"/>
    </row>
    <row r="2147" spans="1:21" ht="12.75">
      <c r="A2147" s="92"/>
      <c r="B2147" s="233"/>
      <c r="C2147" s="92"/>
      <c r="D2147" s="92"/>
      <c r="E2147" s="92"/>
      <c r="F2147" s="92"/>
      <c r="G2147" s="92"/>
      <c r="H2147" s="92"/>
      <c r="I2147" s="92"/>
      <c r="J2147" s="92"/>
      <c r="K2147" s="92"/>
      <c r="L2147" s="92"/>
      <c r="M2147" s="92"/>
      <c r="N2147" s="92"/>
      <c r="O2147" s="92"/>
      <c r="P2147" s="92"/>
      <c r="Q2147" s="92"/>
      <c r="R2147" s="92"/>
      <c r="S2147" s="92"/>
      <c r="T2147" s="92"/>
      <c r="U2147" s="92"/>
    </row>
    <row r="2148" spans="1:21" ht="12.75">
      <c r="A2148" s="92"/>
      <c r="B2148" s="233"/>
      <c r="C2148" s="92"/>
      <c r="D2148" s="92"/>
      <c r="E2148" s="92"/>
      <c r="F2148" s="92"/>
      <c r="G2148" s="92"/>
      <c r="H2148" s="92"/>
      <c r="I2148" s="92"/>
      <c r="J2148" s="92"/>
      <c r="K2148" s="92"/>
      <c r="L2148" s="92"/>
      <c r="M2148" s="92"/>
      <c r="N2148" s="92"/>
      <c r="O2148" s="92"/>
      <c r="P2148" s="92"/>
      <c r="Q2148" s="92"/>
      <c r="R2148" s="92"/>
      <c r="S2148" s="92"/>
      <c r="T2148" s="92"/>
      <c r="U2148" s="92"/>
    </row>
    <row r="2149" spans="1:21" ht="12.75">
      <c r="A2149" s="92"/>
      <c r="B2149" s="233"/>
      <c r="C2149" s="92"/>
      <c r="D2149" s="92"/>
      <c r="E2149" s="92"/>
      <c r="F2149" s="92"/>
      <c r="G2149" s="92"/>
      <c r="H2149" s="92"/>
      <c r="I2149" s="92"/>
      <c r="J2149" s="92"/>
      <c r="K2149" s="92"/>
      <c r="L2149" s="92"/>
      <c r="M2149" s="92"/>
      <c r="N2149" s="92"/>
      <c r="O2149" s="92"/>
      <c r="P2149" s="92"/>
      <c r="Q2149" s="92"/>
      <c r="R2149" s="92"/>
      <c r="S2149" s="92"/>
      <c r="T2149" s="92"/>
      <c r="U2149" s="92"/>
    </row>
    <row r="2150" spans="1:21" ht="12.75">
      <c r="A2150" s="92"/>
      <c r="B2150" s="233"/>
      <c r="C2150" s="92"/>
      <c r="D2150" s="92"/>
      <c r="E2150" s="92"/>
      <c r="F2150" s="92"/>
      <c r="G2150" s="92"/>
      <c r="H2150" s="92"/>
      <c r="I2150" s="92"/>
      <c r="J2150" s="92"/>
      <c r="K2150" s="92"/>
      <c r="L2150" s="92"/>
      <c r="M2150" s="92"/>
      <c r="N2150" s="92"/>
      <c r="O2150" s="92"/>
      <c r="P2150" s="92"/>
      <c r="Q2150" s="92"/>
      <c r="R2150" s="92"/>
      <c r="S2150" s="92"/>
      <c r="T2150" s="92"/>
      <c r="U2150" s="92"/>
    </row>
    <row r="2151" spans="1:21" ht="12.75">
      <c r="A2151" s="92"/>
      <c r="B2151" s="233"/>
      <c r="C2151" s="92"/>
      <c r="D2151" s="92"/>
      <c r="E2151" s="92"/>
      <c r="F2151" s="92"/>
      <c r="G2151" s="92"/>
      <c r="H2151" s="92"/>
      <c r="I2151" s="92"/>
      <c r="J2151" s="92"/>
      <c r="K2151" s="92"/>
      <c r="L2151" s="92"/>
      <c r="M2151" s="92"/>
      <c r="N2151" s="92"/>
      <c r="O2151" s="92"/>
      <c r="P2151" s="92"/>
      <c r="Q2151" s="92"/>
      <c r="R2151" s="92"/>
      <c r="S2151" s="92"/>
      <c r="T2151" s="92"/>
      <c r="U2151" s="92"/>
    </row>
    <row r="2152" spans="1:21" ht="12.75">
      <c r="A2152" s="92"/>
      <c r="B2152" s="233"/>
      <c r="C2152" s="92"/>
      <c r="D2152" s="92"/>
      <c r="E2152" s="92"/>
      <c r="F2152" s="92"/>
      <c r="G2152" s="92"/>
      <c r="H2152" s="92"/>
      <c r="I2152" s="92"/>
      <c r="J2152" s="92"/>
      <c r="K2152" s="92"/>
      <c r="L2152" s="92"/>
      <c r="M2152" s="92"/>
      <c r="N2152" s="92"/>
      <c r="O2152" s="92"/>
      <c r="P2152" s="92"/>
      <c r="Q2152" s="92"/>
      <c r="R2152" s="92"/>
      <c r="S2152" s="92"/>
      <c r="T2152" s="92"/>
      <c r="U2152" s="92"/>
    </row>
    <row r="2153" spans="1:21" ht="12.75">
      <c r="A2153" s="92"/>
      <c r="B2153" s="233"/>
      <c r="C2153" s="92"/>
      <c r="D2153" s="92"/>
      <c r="E2153" s="92"/>
      <c r="F2153" s="92"/>
      <c r="G2153" s="92"/>
      <c r="H2153" s="92"/>
      <c r="I2153" s="92"/>
      <c r="J2153" s="92"/>
      <c r="K2153" s="92"/>
      <c r="L2153" s="92"/>
      <c r="M2153" s="92"/>
      <c r="N2153" s="92"/>
      <c r="O2153" s="92"/>
      <c r="P2153" s="92"/>
      <c r="Q2153" s="92"/>
      <c r="R2153" s="92"/>
      <c r="S2153" s="92"/>
      <c r="T2153" s="92"/>
      <c r="U2153" s="92"/>
    </row>
    <row r="2154" spans="1:21" ht="12.75">
      <c r="A2154" s="92"/>
      <c r="B2154" s="233"/>
      <c r="C2154" s="92"/>
      <c r="D2154" s="92"/>
      <c r="E2154" s="92"/>
      <c r="F2154" s="92"/>
      <c r="G2154" s="92"/>
      <c r="H2154" s="92"/>
      <c r="I2154" s="92"/>
      <c r="J2154" s="92"/>
      <c r="K2154" s="92"/>
      <c r="L2154" s="92"/>
      <c r="M2154" s="92"/>
      <c r="N2154" s="92"/>
      <c r="O2154" s="92"/>
      <c r="P2154" s="92"/>
      <c r="Q2154" s="92"/>
      <c r="R2154" s="92"/>
      <c r="S2154" s="92"/>
      <c r="T2154" s="92"/>
      <c r="U2154" s="92"/>
    </row>
    <row r="2155" spans="1:21" ht="12.75">
      <c r="A2155" s="92"/>
      <c r="B2155" s="233"/>
      <c r="C2155" s="92"/>
      <c r="D2155" s="92"/>
      <c r="E2155" s="92"/>
      <c r="F2155" s="92"/>
      <c r="G2155" s="92"/>
      <c r="H2155" s="92"/>
      <c r="I2155" s="92"/>
      <c r="J2155" s="92"/>
      <c r="K2155" s="92"/>
      <c r="L2155" s="92"/>
      <c r="M2155" s="92"/>
      <c r="N2155" s="92"/>
      <c r="O2155" s="92"/>
      <c r="P2155" s="92"/>
      <c r="Q2155" s="92"/>
      <c r="R2155" s="92"/>
      <c r="S2155" s="92"/>
      <c r="T2155" s="92"/>
      <c r="U2155" s="92"/>
    </row>
    <row r="2156" spans="1:21" ht="12.75">
      <c r="A2156" s="92"/>
      <c r="B2156" s="233"/>
      <c r="C2156" s="92"/>
      <c r="D2156" s="92"/>
      <c r="E2156" s="92"/>
      <c r="F2156" s="92"/>
      <c r="G2156" s="92"/>
      <c r="H2156" s="92"/>
      <c r="I2156" s="92"/>
      <c r="J2156" s="92"/>
      <c r="K2156" s="92"/>
      <c r="L2156" s="92"/>
      <c r="M2156" s="92"/>
      <c r="N2156" s="92"/>
      <c r="O2156" s="92"/>
      <c r="P2156" s="92"/>
      <c r="Q2156" s="92"/>
      <c r="R2156" s="92"/>
      <c r="S2156" s="92"/>
      <c r="T2156" s="92"/>
      <c r="U2156" s="92"/>
    </row>
    <row r="2157" spans="1:21" ht="12.75">
      <c r="A2157" s="92"/>
      <c r="B2157" s="233"/>
      <c r="C2157" s="92"/>
      <c r="D2157" s="92"/>
      <c r="E2157" s="92"/>
      <c r="F2157" s="92"/>
      <c r="G2157" s="92"/>
      <c r="H2157" s="92"/>
      <c r="I2157" s="92"/>
      <c r="J2157" s="92"/>
      <c r="K2157" s="92"/>
      <c r="L2157" s="92"/>
      <c r="M2157" s="92"/>
      <c r="N2157" s="92"/>
      <c r="O2157" s="92"/>
      <c r="P2157" s="92"/>
      <c r="Q2157" s="92"/>
      <c r="R2157" s="92"/>
      <c r="S2157" s="92"/>
      <c r="T2157" s="92"/>
      <c r="U2157" s="92"/>
    </row>
    <row r="2158" spans="1:21" ht="12.75">
      <c r="A2158" s="92"/>
      <c r="B2158" s="233"/>
      <c r="C2158" s="92"/>
      <c r="D2158" s="92"/>
      <c r="E2158" s="92"/>
      <c r="F2158" s="92"/>
      <c r="G2158" s="92"/>
      <c r="H2158" s="92"/>
      <c r="I2158" s="92"/>
      <c r="J2158" s="92"/>
      <c r="K2158" s="92"/>
      <c r="L2158" s="92"/>
      <c r="M2158" s="92"/>
      <c r="N2158" s="92"/>
      <c r="O2158" s="92"/>
      <c r="P2158" s="92"/>
      <c r="Q2158" s="92"/>
      <c r="R2158" s="92"/>
      <c r="S2158" s="92"/>
      <c r="T2158" s="92"/>
      <c r="U2158" s="92"/>
    </row>
    <row r="2159" spans="1:21" ht="12.75">
      <c r="A2159" s="92"/>
      <c r="B2159" s="233"/>
      <c r="C2159" s="92"/>
      <c r="D2159" s="92"/>
      <c r="E2159" s="92"/>
      <c r="F2159" s="92"/>
      <c r="G2159" s="92"/>
      <c r="H2159" s="92"/>
      <c r="I2159" s="92"/>
      <c r="J2159" s="92"/>
      <c r="K2159" s="92"/>
      <c r="L2159" s="92"/>
      <c r="M2159" s="92"/>
      <c r="N2159" s="92"/>
      <c r="O2159" s="92"/>
      <c r="P2159" s="92"/>
      <c r="Q2159" s="92"/>
      <c r="R2159" s="92"/>
      <c r="S2159" s="92"/>
      <c r="T2159" s="92"/>
      <c r="U2159" s="92"/>
    </row>
    <row r="2160" spans="1:21" ht="12.75">
      <c r="A2160" s="92"/>
      <c r="B2160" s="233"/>
      <c r="C2160" s="92"/>
      <c r="D2160" s="92"/>
      <c r="E2160" s="92"/>
      <c r="F2160" s="92"/>
      <c r="G2160" s="92"/>
      <c r="H2160" s="92"/>
      <c r="I2160" s="92"/>
      <c r="J2160" s="92"/>
      <c r="K2160" s="92"/>
      <c r="L2160" s="92"/>
      <c r="M2160" s="92"/>
      <c r="N2160" s="92"/>
      <c r="O2160" s="92"/>
      <c r="P2160" s="92"/>
      <c r="Q2160" s="92"/>
      <c r="R2160" s="92"/>
      <c r="S2160" s="92"/>
      <c r="T2160" s="92"/>
      <c r="U2160" s="92"/>
    </row>
    <row r="2161" spans="1:21" ht="12.75">
      <c r="A2161" s="92"/>
      <c r="B2161" s="233"/>
      <c r="C2161" s="92"/>
      <c r="D2161" s="92"/>
      <c r="E2161" s="92"/>
      <c r="F2161" s="92"/>
      <c r="G2161" s="92"/>
      <c r="H2161" s="92"/>
      <c r="I2161" s="92"/>
      <c r="J2161" s="92"/>
      <c r="K2161" s="92"/>
      <c r="L2161" s="92"/>
      <c r="M2161" s="92"/>
      <c r="N2161" s="92"/>
      <c r="O2161" s="92"/>
      <c r="P2161" s="92"/>
      <c r="Q2161" s="92"/>
      <c r="R2161" s="92"/>
      <c r="S2161" s="92"/>
      <c r="T2161" s="92"/>
      <c r="U2161" s="92"/>
    </row>
    <row r="2162" spans="1:21" ht="12.75">
      <c r="A2162" s="92"/>
      <c r="B2162" s="233"/>
      <c r="C2162" s="92"/>
      <c r="D2162" s="92"/>
      <c r="E2162" s="92"/>
      <c r="F2162" s="92"/>
      <c r="G2162" s="92"/>
      <c r="H2162" s="92"/>
      <c r="I2162" s="92"/>
      <c r="J2162" s="92"/>
      <c r="K2162" s="92"/>
      <c r="L2162" s="92"/>
      <c r="M2162" s="92"/>
      <c r="N2162" s="92"/>
      <c r="O2162" s="92"/>
      <c r="P2162" s="92"/>
      <c r="Q2162" s="92"/>
      <c r="R2162" s="92"/>
      <c r="S2162" s="92"/>
      <c r="T2162" s="92"/>
      <c r="U2162" s="92"/>
    </row>
    <row r="2163" spans="1:21" ht="12.75">
      <c r="A2163" s="92"/>
      <c r="B2163" s="233"/>
      <c r="C2163" s="92"/>
      <c r="D2163" s="92"/>
      <c r="E2163" s="92"/>
      <c r="F2163" s="92"/>
      <c r="G2163" s="92"/>
      <c r="H2163" s="92"/>
      <c r="I2163" s="92"/>
      <c r="J2163" s="92"/>
      <c r="K2163" s="92"/>
      <c r="L2163" s="92"/>
      <c r="M2163" s="92"/>
      <c r="N2163" s="92"/>
      <c r="O2163" s="92"/>
      <c r="P2163" s="92"/>
      <c r="Q2163" s="92"/>
      <c r="R2163" s="92"/>
      <c r="S2163" s="92"/>
      <c r="T2163" s="92"/>
      <c r="U2163" s="92"/>
    </row>
    <row r="2164" spans="1:21" ht="12.75">
      <c r="A2164" s="92"/>
      <c r="B2164" s="233"/>
      <c r="C2164" s="92"/>
      <c r="D2164" s="92"/>
      <c r="E2164" s="92"/>
      <c r="F2164" s="92"/>
      <c r="G2164" s="92"/>
      <c r="H2164" s="92"/>
      <c r="I2164" s="92"/>
      <c r="J2164" s="92"/>
      <c r="K2164" s="92"/>
      <c r="L2164" s="92"/>
      <c r="M2164" s="92"/>
      <c r="N2164" s="92"/>
      <c r="O2164" s="92"/>
      <c r="P2164" s="92"/>
      <c r="Q2164" s="92"/>
      <c r="R2164" s="92"/>
      <c r="S2164" s="92"/>
      <c r="T2164" s="92"/>
      <c r="U2164" s="92"/>
    </row>
    <row r="2165" spans="1:21" ht="12.75">
      <c r="A2165" s="92"/>
      <c r="B2165" s="233"/>
      <c r="C2165" s="92"/>
      <c r="D2165" s="92"/>
      <c r="E2165" s="92"/>
      <c r="F2165" s="92"/>
      <c r="G2165" s="92"/>
      <c r="H2165" s="92"/>
      <c r="I2165" s="92"/>
      <c r="J2165" s="92"/>
      <c r="K2165" s="92"/>
      <c r="L2165" s="92"/>
      <c r="M2165" s="92"/>
      <c r="N2165" s="92"/>
      <c r="O2165" s="92"/>
      <c r="P2165" s="92"/>
      <c r="Q2165" s="92"/>
      <c r="R2165" s="92"/>
      <c r="S2165" s="92"/>
      <c r="T2165" s="92"/>
      <c r="U2165" s="92"/>
    </row>
    <row r="2166" spans="1:21" ht="12.75">
      <c r="A2166" s="92"/>
      <c r="B2166" s="233"/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  <c r="Q2166" s="92"/>
      <c r="R2166" s="92"/>
      <c r="S2166" s="92"/>
      <c r="T2166" s="92"/>
      <c r="U2166" s="92"/>
    </row>
    <row r="2167" spans="1:21" ht="12.75">
      <c r="A2167" s="92"/>
      <c r="B2167" s="233"/>
      <c r="C2167" s="92"/>
      <c r="D2167" s="92"/>
      <c r="E2167" s="92"/>
      <c r="F2167" s="92"/>
      <c r="G2167" s="92"/>
      <c r="H2167" s="92"/>
      <c r="I2167" s="92"/>
      <c r="J2167" s="92"/>
      <c r="K2167" s="92"/>
      <c r="L2167" s="92"/>
      <c r="M2167" s="92"/>
      <c r="N2167" s="92"/>
      <c r="O2167" s="92"/>
      <c r="P2167" s="92"/>
      <c r="Q2167" s="92"/>
      <c r="R2167" s="92"/>
      <c r="S2167" s="92"/>
      <c r="T2167" s="92"/>
      <c r="U2167" s="92"/>
    </row>
    <row r="2168" spans="1:21" ht="12.75">
      <c r="A2168" s="92"/>
      <c r="B2168" s="233"/>
      <c r="C2168" s="92"/>
      <c r="D2168" s="92"/>
      <c r="E2168" s="92"/>
      <c r="F2168" s="92"/>
      <c r="G2168" s="92"/>
      <c r="H2168" s="92"/>
      <c r="I2168" s="92"/>
      <c r="J2168" s="92"/>
      <c r="K2168" s="92"/>
      <c r="L2168" s="92"/>
      <c r="M2168" s="92"/>
      <c r="N2168" s="92"/>
      <c r="O2168" s="92"/>
      <c r="P2168" s="92"/>
      <c r="Q2168" s="92"/>
      <c r="R2168" s="92"/>
      <c r="S2168" s="92"/>
      <c r="T2168" s="92"/>
      <c r="U2168" s="92"/>
    </row>
    <row r="2169" spans="1:21" ht="12.75">
      <c r="A2169" s="92"/>
      <c r="B2169" s="233"/>
      <c r="C2169" s="92"/>
      <c r="D2169" s="92"/>
      <c r="E2169" s="92"/>
      <c r="F2169" s="92"/>
      <c r="G2169" s="92"/>
      <c r="H2169" s="92"/>
      <c r="I2169" s="92"/>
      <c r="J2169" s="92"/>
      <c r="K2169" s="92"/>
      <c r="L2169" s="92"/>
      <c r="M2169" s="92"/>
      <c r="N2169" s="92"/>
      <c r="O2169" s="92"/>
      <c r="P2169" s="92"/>
      <c r="Q2169" s="92"/>
      <c r="R2169" s="92"/>
      <c r="S2169" s="92"/>
      <c r="T2169" s="92"/>
      <c r="U2169" s="92"/>
    </row>
    <row r="2170" spans="1:21" ht="12.75">
      <c r="A2170" s="92"/>
      <c r="B2170" s="233"/>
      <c r="C2170" s="92"/>
      <c r="D2170" s="92"/>
      <c r="E2170" s="92"/>
      <c r="F2170" s="92"/>
      <c r="G2170" s="92"/>
      <c r="H2170" s="92"/>
      <c r="I2170" s="92"/>
      <c r="J2170" s="92"/>
      <c r="K2170" s="92"/>
      <c r="L2170" s="92"/>
      <c r="M2170" s="92"/>
      <c r="N2170" s="92"/>
      <c r="O2170" s="92"/>
      <c r="P2170" s="92"/>
      <c r="Q2170" s="92"/>
      <c r="R2170" s="92"/>
      <c r="S2170" s="92"/>
      <c r="T2170" s="92"/>
      <c r="U2170" s="92"/>
    </row>
    <row r="2171" spans="1:21" ht="12.75">
      <c r="A2171" s="92"/>
      <c r="B2171" s="233"/>
      <c r="C2171" s="92"/>
      <c r="D2171" s="92"/>
      <c r="E2171" s="92"/>
      <c r="F2171" s="92"/>
      <c r="G2171" s="92"/>
      <c r="H2171" s="92"/>
      <c r="I2171" s="92"/>
      <c r="J2171" s="92"/>
      <c r="K2171" s="92"/>
      <c r="L2171" s="92"/>
      <c r="M2171" s="92"/>
      <c r="N2171" s="92"/>
      <c r="O2171" s="92"/>
      <c r="P2171" s="92"/>
      <c r="Q2171" s="92"/>
      <c r="R2171" s="92"/>
      <c r="S2171" s="92"/>
      <c r="T2171" s="92"/>
      <c r="U2171" s="92"/>
    </row>
    <row r="2172" spans="1:21" ht="12.75">
      <c r="A2172" s="92"/>
      <c r="B2172" s="233"/>
      <c r="C2172" s="92"/>
      <c r="D2172" s="92"/>
      <c r="E2172" s="92"/>
      <c r="F2172" s="92"/>
      <c r="G2172" s="92"/>
      <c r="H2172" s="92"/>
      <c r="I2172" s="92"/>
      <c r="J2172" s="92"/>
      <c r="K2172" s="92"/>
      <c r="L2172" s="92"/>
      <c r="M2172" s="92"/>
      <c r="N2172" s="92"/>
      <c r="O2172" s="92"/>
      <c r="P2172" s="92"/>
      <c r="Q2172" s="92"/>
      <c r="R2172" s="92"/>
      <c r="S2172" s="92"/>
      <c r="T2172" s="92"/>
      <c r="U2172" s="92"/>
    </row>
    <row r="2173" spans="1:21" ht="12.75">
      <c r="A2173" s="92"/>
      <c r="B2173" s="233"/>
      <c r="C2173" s="92"/>
      <c r="D2173" s="92"/>
      <c r="E2173" s="92"/>
      <c r="F2173" s="92"/>
      <c r="G2173" s="92"/>
      <c r="H2173" s="92"/>
      <c r="I2173" s="92"/>
      <c r="J2173" s="92"/>
      <c r="K2173" s="92"/>
      <c r="L2173" s="92"/>
      <c r="M2173" s="92"/>
      <c r="N2173" s="92"/>
      <c r="O2173" s="92"/>
      <c r="P2173" s="92"/>
      <c r="Q2173" s="92"/>
      <c r="R2173" s="92"/>
      <c r="S2173" s="92"/>
      <c r="T2173" s="92"/>
      <c r="U2173" s="92"/>
    </row>
    <row r="2174" spans="1:21" ht="12.75">
      <c r="A2174" s="92"/>
      <c r="B2174" s="233"/>
      <c r="C2174" s="92"/>
      <c r="D2174" s="92"/>
      <c r="E2174" s="92"/>
      <c r="F2174" s="92"/>
      <c r="G2174" s="92"/>
      <c r="H2174" s="92"/>
      <c r="I2174" s="92"/>
      <c r="J2174" s="92"/>
      <c r="K2174" s="92"/>
      <c r="L2174" s="92"/>
      <c r="M2174" s="92"/>
      <c r="N2174" s="92"/>
      <c r="O2174" s="92"/>
      <c r="P2174" s="92"/>
      <c r="Q2174" s="92"/>
      <c r="R2174" s="92"/>
      <c r="S2174" s="92"/>
      <c r="T2174" s="92"/>
      <c r="U2174" s="92"/>
    </row>
    <row r="2175" spans="1:21" ht="12.75">
      <c r="A2175" s="92"/>
      <c r="B2175" s="233"/>
      <c r="C2175" s="92"/>
      <c r="D2175" s="92"/>
      <c r="E2175" s="92"/>
      <c r="F2175" s="92"/>
      <c r="G2175" s="92"/>
      <c r="H2175" s="92"/>
      <c r="I2175" s="92"/>
      <c r="J2175" s="92"/>
      <c r="K2175" s="92"/>
      <c r="L2175" s="92"/>
      <c r="M2175" s="92"/>
      <c r="N2175" s="92"/>
      <c r="O2175" s="92"/>
      <c r="P2175" s="92"/>
      <c r="Q2175" s="92"/>
      <c r="R2175" s="92"/>
      <c r="S2175" s="92"/>
      <c r="T2175" s="92"/>
      <c r="U2175" s="92"/>
    </row>
    <row r="2176" spans="1:21" ht="12.75">
      <c r="A2176" s="92"/>
      <c r="B2176" s="233"/>
      <c r="C2176" s="92"/>
      <c r="D2176" s="92"/>
      <c r="E2176" s="92"/>
      <c r="F2176" s="92"/>
      <c r="G2176" s="92"/>
      <c r="H2176" s="92"/>
      <c r="I2176" s="92"/>
      <c r="J2176" s="92"/>
      <c r="K2176" s="92"/>
      <c r="L2176" s="92"/>
      <c r="M2176" s="92"/>
      <c r="N2176" s="92"/>
      <c r="O2176" s="92"/>
      <c r="P2176" s="92"/>
      <c r="Q2176" s="92"/>
      <c r="R2176" s="92"/>
      <c r="S2176" s="92"/>
      <c r="T2176" s="92"/>
      <c r="U2176" s="92"/>
    </row>
    <row r="2177" spans="1:21" ht="12.75">
      <c r="A2177" s="92"/>
      <c r="B2177" s="233"/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  <c r="Q2177" s="92"/>
      <c r="R2177" s="92"/>
      <c r="S2177" s="92"/>
      <c r="T2177" s="92"/>
      <c r="U2177" s="92"/>
    </row>
    <row r="2178" spans="1:21" ht="12.75">
      <c r="A2178" s="92"/>
      <c r="B2178" s="233"/>
      <c r="C2178" s="92"/>
      <c r="D2178" s="92"/>
      <c r="E2178" s="92"/>
      <c r="F2178" s="92"/>
      <c r="G2178" s="92"/>
      <c r="H2178" s="92"/>
      <c r="I2178" s="92"/>
      <c r="J2178" s="92"/>
      <c r="K2178" s="92"/>
      <c r="L2178" s="92"/>
      <c r="M2178" s="92"/>
      <c r="N2178" s="92"/>
      <c r="O2178" s="92"/>
      <c r="P2178" s="92"/>
      <c r="Q2178" s="92"/>
      <c r="R2178" s="92"/>
      <c r="S2178" s="92"/>
      <c r="T2178" s="92"/>
      <c r="U2178" s="92"/>
    </row>
    <row r="2179" spans="1:21" ht="12.75">
      <c r="A2179" s="92"/>
      <c r="B2179" s="233"/>
      <c r="C2179" s="92"/>
      <c r="D2179" s="92"/>
      <c r="E2179" s="92"/>
      <c r="F2179" s="92"/>
      <c r="G2179" s="92"/>
      <c r="H2179" s="92"/>
      <c r="I2179" s="92"/>
      <c r="J2179" s="92"/>
      <c r="K2179" s="92"/>
      <c r="L2179" s="92"/>
      <c r="M2179" s="92"/>
      <c r="N2179" s="92"/>
      <c r="O2179" s="92"/>
      <c r="P2179" s="92"/>
      <c r="Q2179" s="92"/>
      <c r="R2179" s="92"/>
      <c r="S2179" s="92"/>
      <c r="T2179" s="92"/>
      <c r="U2179" s="92"/>
    </row>
    <row r="2180" spans="1:21" ht="12.75">
      <c r="A2180" s="92"/>
      <c r="B2180" s="233"/>
      <c r="C2180" s="92"/>
      <c r="D2180" s="92"/>
      <c r="E2180" s="92"/>
      <c r="F2180" s="92"/>
      <c r="G2180" s="92"/>
      <c r="H2180" s="92"/>
      <c r="I2180" s="92"/>
      <c r="J2180" s="92"/>
      <c r="K2180" s="92"/>
      <c r="L2180" s="92"/>
      <c r="M2180" s="92"/>
      <c r="N2180" s="92"/>
      <c r="O2180" s="92"/>
      <c r="P2180" s="92"/>
      <c r="Q2180" s="92"/>
      <c r="R2180" s="92"/>
      <c r="S2180" s="92"/>
      <c r="T2180" s="92"/>
      <c r="U2180" s="92"/>
    </row>
    <row r="2181" spans="1:21" ht="12.75">
      <c r="A2181" s="92"/>
      <c r="B2181" s="233"/>
      <c r="C2181" s="92"/>
      <c r="D2181" s="92"/>
      <c r="E2181" s="92"/>
      <c r="F2181" s="92"/>
      <c r="G2181" s="92"/>
      <c r="H2181" s="92"/>
      <c r="I2181" s="92"/>
      <c r="J2181" s="92"/>
      <c r="K2181" s="92"/>
      <c r="L2181" s="92"/>
      <c r="M2181" s="92"/>
      <c r="N2181" s="92"/>
      <c r="O2181" s="92"/>
      <c r="P2181" s="92"/>
      <c r="Q2181" s="92"/>
      <c r="R2181" s="92"/>
      <c r="S2181" s="92"/>
      <c r="T2181" s="92"/>
      <c r="U2181" s="92"/>
    </row>
    <row r="2182" spans="1:21" ht="12.75">
      <c r="A2182" s="92"/>
      <c r="B2182" s="233"/>
      <c r="C2182" s="92"/>
      <c r="D2182" s="92"/>
      <c r="E2182" s="92"/>
      <c r="F2182" s="92"/>
      <c r="G2182" s="92"/>
      <c r="H2182" s="92"/>
      <c r="I2182" s="92"/>
      <c r="J2182" s="92"/>
      <c r="K2182" s="92"/>
      <c r="L2182" s="92"/>
      <c r="M2182" s="92"/>
      <c r="N2182" s="92"/>
      <c r="O2182" s="92"/>
      <c r="P2182" s="92"/>
      <c r="Q2182" s="92"/>
      <c r="R2182" s="92"/>
      <c r="S2182" s="92"/>
      <c r="T2182" s="92"/>
      <c r="U2182" s="92"/>
    </row>
    <row r="2183" spans="1:21" ht="12.75">
      <c r="A2183" s="92"/>
      <c r="B2183" s="233"/>
      <c r="C2183" s="92"/>
      <c r="D2183" s="92"/>
      <c r="E2183" s="92"/>
      <c r="F2183" s="92"/>
      <c r="G2183" s="92"/>
      <c r="H2183" s="92"/>
      <c r="I2183" s="92"/>
      <c r="J2183" s="92"/>
      <c r="K2183" s="92"/>
      <c r="L2183" s="92"/>
      <c r="M2183" s="92"/>
      <c r="N2183" s="92"/>
      <c r="O2183" s="92"/>
      <c r="P2183" s="92"/>
      <c r="Q2183" s="92"/>
      <c r="R2183" s="92"/>
      <c r="S2183" s="92"/>
      <c r="T2183" s="92"/>
      <c r="U2183" s="92"/>
    </row>
    <row r="2184" spans="1:21" ht="12.75">
      <c r="A2184" s="92"/>
      <c r="B2184" s="233"/>
      <c r="C2184" s="92"/>
      <c r="D2184" s="92"/>
      <c r="E2184" s="92"/>
      <c r="F2184" s="92"/>
      <c r="G2184" s="92"/>
      <c r="H2184" s="92"/>
      <c r="I2184" s="92"/>
      <c r="J2184" s="92"/>
      <c r="K2184" s="92"/>
      <c r="L2184" s="92"/>
      <c r="M2184" s="92"/>
      <c r="N2184" s="92"/>
      <c r="O2184" s="92"/>
      <c r="P2184" s="92"/>
      <c r="Q2184" s="92"/>
      <c r="R2184" s="92"/>
      <c r="S2184" s="92"/>
      <c r="T2184" s="92"/>
      <c r="U2184" s="92"/>
    </row>
    <row r="2185" spans="1:21" ht="12.75">
      <c r="A2185" s="92"/>
      <c r="B2185" s="233"/>
      <c r="C2185" s="92"/>
      <c r="D2185" s="92"/>
      <c r="E2185" s="92"/>
      <c r="F2185" s="92"/>
      <c r="G2185" s="92"/>
      <c r="H2185" s="92"/>
      <c r="I2185" s="92"/>
      <c r="J2185" s="92"/>
      <c r="K2185" s="92"/>
      <c r="L2185" s="92"/>
      <c r="M2185" s="92"/>
      <c r="N2185" s="92"/>
      <c r="O2185" s="92"/>
      <c r="P2185" s="92"/>
      <c r="Q2185" s="92"/>
      <c r="R2185" s="92"/>
      <c r="S2185" s="92"/>
      <c r="T2185" s="92"/>
      <c r="U2185" s="92"/>
    </row>
    <row r="2186" spans="1:21" ht="12.75">
      <c r="A2186" s="92"/>
      <c r="B2186" s="233"/>
      <c r="C2186" s="92"/>
      <c r="D2186" s="92"/>
      <c r="E2186" s="92"/>
      <c r="F2186" s="92"/>
      <c r="G2186" s="92"/>
      <c r="H2186" s="92"/>
      <c r="I2186" s="92"/>
      <c r="J2186" s="92"/>
      <c r="K2186" s="92"/>
      <c r="L2186" s="92"/>
      <c r="M2186" s="92"/>
      <c r="N2186" s="92"/>
      <c r="O2186" s="92"/>
      <c r="P2186" s="92"/>
      <c r="Q2186" s="92"/>
      <c r="R2186" s="92"/>
      <c r="S2186" s="92"/>
      <c r="T2186" s="92"/>
      <c r="U2186" s="92"/>
    </row>
    <row r="2187" spans="1:21" ht="12.75">
      <c r="A2187" s="92"/>
      <c r="B2187" s="233"/>
      <c r="C2187" s="92"/>
      <c r="D2187" s="92"/>
      <c r="E2187" s="92"/>
      <c r="F2187" s="92"/>
      <c r="G2187" s="92"/>
      <c r="H2187" s="92"/>
      <c r="I2187" s="92"/>
      <c r="J2187" s="92"/>
      <c r="K2187" s="92"/>
      <c r="L2187" s="92"/>
      <c r="M2187" s="92"/>
      <c r="N2187" s="92"/>
      <c r="O2187" s="92"/>
      <c r="P2187" s="92"/>
      <c r="Q2187" s="92"/>
      <c r="R2187" s="92"/>
      <c r="S2187" s="92"/>
      <c r="T2187" s="92"/>
      <c r="U2187" s="92"/>
    </row>
    <row r="2188" spans="1:21" ht="12.75">
      <c r="A2188" s="92"/>
      <c r="B2188" s="233"/>
      <c r="C2188" s="92"/>
      <c r="D2188" s="92"/>
      <c r="E2188" s="92"/>
      <c r="F2188" s="92"/>
      <c r="G2188" s="92"/>
      <c r="H2188" s="92"/>
      <c r="I2188" s="92"/>
      <c r="J2188" s="92"/>
      <c r="K2188" s="92"/>
      <c r="L2188" s="92"/>
      <c r="M2188" s="92"/>
      <c r="N2188" s="92"/>
      <c r="O2188" s="92"/>
      <c r="P2188" s="92"/>
      <c r="Q2188" s="92"/>
      <c r="R2188" s="92"/>
      <c r="S2188" s="92"/>
      <c r="T2188" s="92"/>
      <c r="U2188" s="92"/>
    </row>
    <row r="2189" spans="1:21" ht="12.75">
      <c r="A2189" s="92"/>
      <c r="B2189" s="233"/>
      <c r="C2189" s="92"/>
      <c r="D2189" s="92"/>
      <c r="E2189" s="92"/>
      <c r="F2189" s="92"/>
      <c r="G2189" s="92"/>
      <c r="H2189" s="92"/>
      <c r="I2189" s="92"/>
      <c r="J2189" s="92"/>
      <c r="K2189" s="92"/>
      <c r="L2189" s="92"/>
      <c r="M2189" s="92"/>
      <c r="N2189" s="92"/>
      <c r="O2189" s="92"/>
      <c r="P2189" s="92"/>
      <c r="Q2189" s="92"/>
      <c r="R2189" s="92"/>
      <c r="S2189" s="92"/>
      <c r="T2189" s="92"/>
      <c r="U2189" s="92"/>
    </row>
    <row r="2190" spans="1:21" ht="12.75">
      <c r="A2190" s="92"/>
      <c r="B2190" s="233"/>
      <c r="C2190" s="92"/>
      <c r="D2190" s="92"/>
      <c r="E2190" s="92"/>
      <c r="F2190" s="92"/>
      <c r="G2190" s="92"/>
      <c r="H2190" s="92"/>
      <c r="I2190" s="92"/>
      <c r="J2190" s="92"/>
      <c r="K2190" s="92"/>
      <c r="L2190" s="92"/>
      <c r="M2190" s="92"/>
      <c r="N2190" s="92"/>
      <c r="O2190" s="92"/>
      <c r="P2190" s="92"/>
      <c r="Q2190" s="92"/>
      <c r="R2190" s="92"/>
      <c r="S2190" s="92"/>
      <c r="T2190" s="92"/>
      <c r="U2190" s="92"/>
    </row>
    <row r="2191" spans="1:21" ht="12.75">
      <c r="A2191" s="92"/>
      <c r="B2191" s="233"/>
      <c r="C2191" s="92"/>
      <c r="D2191" s="92"/>
      <c r="E2191" s="92"/>
      <c r="F2191" s="92"/>
      <c r="G2191" s="92"/>
      <c r="H2191" s="92"/>
      <c r="I2191" s="92"/>
      <c r="J2191" s="92"/>
      <c r="K2191" s="92"/>
      <c r="L2191" s="92"/>
      <c r="M2191" s="92"/>
      <c r="N2191" s="92"/>
      <c r="O2191" s="92"/>
      <c r="P2191" s="92"/>
      <c r="Q2191" s="92"/>
      <c r="R2191" s="92"/>
      <c r="S2191" s="92"/>
      <c r="T2191" s="92"/>
      <c r="U2191" s="92"/>
    </row>
    <row r="2192" spans="1:21" ht="12.75">
      <c r="A2192" s="92"/>
      <c r="B2192" s="233"/>
      <c r="C2192" s="92"/>
      <c r="D2192" s="92"/>
      <c r="E2192" s="92"/>
      <c r="F2192" s="92"/>
      <c r="G2192" s="92"/>
      <c r="H2192" s="92"/>
      <c r="I2192" s="92"/>
      <c r="J2192" s="92"/>
      <c r="K2192" s="92"/>
      <c r="L2192" s="92"/>
      <c r="M2192" s="92"/>
      <c r="N2192" s="92"/>
      <c r="O2192" s="92"/>
      <c r="P2192" s="92"/>
      <c r="Q2192" s="92"/>
      <c r="R2192" s="92"/>
      <c r="S2192" s="92"/>
      <c r="T2192" s="92"/>
      <c r="U2192" s="92"/>
    </row>
    <row r="2193" spans="1:21" ht="12.75">
      <c r="A2193" s="92"/>
      <c r="B2193" s="233"/>
      <c r="C2193" s="92"/>
      <c r="D2193" s="92"/>
      <c r="E2193" s="92"/>
      <c r="F2193" s="92"/>
      <c r="G2193" s="92"/>
      <c r="H2193" s="92"/>
      <c r="I2193" s="92"/>
      <c r="J2193" s="92"/>
      <c r="K2193" s="92"/>
      <c r="L2193" s="92"/>
      <c r="M2193" s="92"/>
      <c r="N2193" s="92"/>
      <c r="O2193" s="92"/>
      <c r="P2193" s="92"/>
      <c r="Q2193" s="92"/>
      <c r="R2193" s="92"/>
      <c r="S2193" s="92"/>
      <c r="T2193" s="92"/>
      <c r="U2193" s="92"/>
    </row>
    <row r="2194" spans="1:21" ht="12.75">
      <c r="A2194" s="92"/>
      <c r="B2194" s="233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  <c r="Q2194" s="92"/>
      <c r="R2194" s="92"/>
      <c r="S2194" s="92"/>
      <c r="T2194" s="92"/>
      <c r="U2194" s="92"/>
    </row>
    <row r="2195" spans="1:21" ht="12.75">
      <c r="A2195" s="92"/>
      <c r="B2195" s="233"/>
      <c r="C2195" s="92"/>
      <c r="D2195" s="92"/>
      <c r="E2195" s="92"/>
      <c r="F2195" s="92"/>
      <c r="G2195" s="92"/>
      <c r="H2195" s="92"/>
      <c r="I2195" s="92"/>
      <c r="J2195" s="92"/>
      <c r="K2195" s="92"/>
      <c r="L2195" s="92"/>
      <c r="M2195" s="92"/>
      <c r="N2195" s="92"/>
      <c r="O2195" s="92"/>
      <c r="P2195" s="92"/>
      <c r="Q2195" s="92"/>
      <c r="R2195" s="92"/>
      <c r="S2195" s="92"/>
      <c r="T2195" s="92"/>
      <c r="U2195" s="92"/>
    </row>
    <row r="2196" spans="1:21" ht="12.75">
      <c r="A2196" s="92"/>
      <c r="B2196" s="233"/>
      <c r="C2196" s="92"/>
      <c r="D2196" s="92"/>
      <c r="E2196" s="92"/>
      <c r="F2196" s="92"/>
      <c r="G2196" s="92"/>
      <c r="H2196" s="92"/>
      <c r="I2196" s="92"/>
      <c r="J2196" s="92"/>
      <c r="K2196" s="92"/>
      <c r="L2196" s="92"/>
      <c r="M2196" s="92"/>
      <c r="N2196" s="92"/>
      <c r="O2196" s="92"/>
      <c r="P2196" s="92"/>
      <c r="Q2196" s="92"/>
      <c r="R2196" s="92"/>
      <c r="S2196" s="92"/>
      <c r="T2196" s="92"/>
      <c r="U2196" s="92"/>
    </row>
    <row r="2197" spans="1:21" ht="12.75">
      <c r="A2197" s="92"/>
      <c r="B2197" s="233"/>
      <c r="C2197" s="92"/>
      <c r="D2197" s="92"/>
      <c r="E2197" s="92"/>
      <c r="F2197" s="92"/>
      <c r="G2197" s="92"/>
      <c r="H2197" s="92"/>
      <c r="I2197" s="92"/>
      <c r="J2197" s="92"/>
      <c r="K2197" s="92"/>
      <c r="L2197" s="92"/>
      <c r="M2197" s="92"/>
      <c r="N2197" s="92"/>
      <c r="O2197" s="92"/>
      <c r="P2197" s="92"/>
      <c r="Q2197" s="92"/>
      <c r="R2197" s="92"/>
      <c r="S2197" s="92"/>
      <c r="T2197" s="92"/>
      <c r="U2197" s="92"/>
    </row>
    <row r="2198" spans="1:21" ht="12.75">
      <c r="A2198" s="92"/>
      <c r="B2198" s="233"/>
      <c r="C2198" s="92"/>
      <c r="D2198" s="92"/>
      <c r="E2198" s="92"/>
      <c r="F2198" s="92"/>
      <c r="G2198" s="92"/>
      <c r="H2198" s="92"/>
      <c r="I2198" s="92"/>
      <c r="J2198" s="92"/>
      <c r="K2198" s="92"/>
      <c r="L2198" s="92"/>
      <c r="M2198" s="92"/>
      <c r="N2198" s="92"/>
      <c r="O2198" s="92"/>
      <c r="P2198" s="92"/>
      <c r="Q2198" s="92"/>
      <c r="R2198" s="92"/>
      <c r="S2198" s="92"/>
      <c r="T2198" s="92"/>
      <c r="U2198" s="92"/>
    </row>
    <row r="2199" spans="1:21" ht="12.75">
      <c r="A2199" s="92"/>
      <c r="B2199" s="233"/>
      <c r="C2199" s="92"/>
      <c r="D2199" s="92"/>
      <c r="E2199" s="92"/>
      <c r="F2199" s="92"/>
      <c r="G2199" s="92"/>
      <c r="H2199" s="92"/>
      <c r="I2199" s="92"/>
      <c r="J2199" s="92"/>
      <c r="K2199" s="92"/>
      <c r="L2199" s="92"/>
      <c r="M2199" s="92"/>
      <c r="N2199" s="92"/>
      <c r="O2199" s="92"/>
      <c r="P2199" s="92"/>
      <c r="Q2199" s="92"/>
      <c r="R2199" s="92"/>
      <c r="S2199" s="92"/>
      <c r="T2199" s="92"/>
      <c r="U2199" s="92"/>
    </row>
    <row r="2200" spans="1:21" ht="12.75">
      <c r="A2200" s="92"/>
      <c r="B2200" s="233"/>
      <c r="C2200" s="92"/>
      <c r="D2200" s="92"/>
      <c r="E2200" s="92"/>
      <c r="F2200" s="92"/>
      <c r="G2200" s="92"/>
      <c r="H2200" s="92"/>
      <c r="I2200" s="92"/>
      <c r="J2200" s="92"/>
      <c r="K2200" s="92"/>
      <c r="L2200" s="92"/>
      <c r="M2200" s="92"/>
      <c r="N2200" s="92"/>
      <c r="O2200" s="92"/>
      <c r="P2200" s="92"/>
      <c r="Q2200" s="92"/>
      <c r="R2200" s="92"/>
      <c r="S2200" s="92"/>
      <c r="T2200" s="92"/>
      <c r="U2200" s="92"/>
    </row>
    <row r="2201" spans="1:21" ht="12.75">
      <c r="A2201" s="92"/>
      <c r="B2201" s="233"/>
      <c r="C2201" s="92"/>
      <c r="D2201" s="92"/>
      <c r="E2201" s="92"/>
      <c r="F2201" s="92"/>
      <c r="G2201" s="92"/>
      <c r="H2201" s="92"/>
      <c r="I2201" s="92"/>
      <c r="J2201" s="92"/>
      <c r="K2201" s="92"/>
      <c r="L2201" s="92"/>
      <c r="M2201" s="92"/>
      <c r="N2201" s="92"/>
      <c r="O2201" s="92"/>
      <c r="P2201" s="92"/>
      <c r="Q2201" s="92"/>
      <c r="R2201" s="92"/>
      <c r="S2201" s="92"/>
      <c r="T2201" s="92"/>
      <c r="U2201" s="92"/>
    </row>
    <row r="2202" spans="1:21" ht="12.75">
      <c r="A2202" s="92"/>
      <c r="B2202" s="233"/>
      <c r="C2202" s="92"/>
      <c r="D2202" s="92"/>
      <c r="E2202" s="92"/>
      <c r="F2202" s="92"/>
      <c r="G2202" s="92"/>
      <c r="H2202" s="92"/>
      <c r="I2202" s="92"/>
      <c r="J2202" s="92"/>
      <c r="K2202" s="92"/>
      <c r="L2202" s="92"/>
      <c r="M2202" s="92"/>
      <c r="N2202" s="92"/>
      <c r="O2202" s="92"/>
      <c r="P2202" s="92"/>
      <c r="Q2202" s="92"/>
      <c r="R2202" s="92"/>
      <c r="S2202" s="92"/>
      <c r="T2202" s="92"/>
      <c r="U2202" s="92"/>
    </row>
    <row r="2203" spans="1:21" ht="12.75">
      <c r="A2203" s="92"/>
      <c r="B2203" s="233"/>
      <c r="C2203" s="92"/>
      <c r="D2203" s="92"/>
      <c r="E2203" s="92"/>
      <c r="F2203" s="92"/>
      <c r="G2203" s="92"/>
      <c r="H2203" s="92"/>
      <c r="I2203" s="92"/>
      <c r="J2203" s="92"/>
      <c r="K2203" s="92"/>
      <c r="L2203" s="92"/>
      <c r="M2203" s="92"/>
      <c r="N2203" s="92"/>
      <c r="O2203" s="92"/>
      <c r="P2203" s="92"/>
      <c r="Q2203" s="92"/>
      <c r="R2203" s="92"/>
      <c r="S2203" s="92"/>
      <c r="T2203" s="92"/>
      <c r="U2203" s="92"/>
    </row>
    <row r="2204" spans="1:21" ht="12.75">
      <c r="A2204" s="92"/>
      <c r="B2204" s="233"/>
      <c r="C2204" s="92"/>
      <c r="D2204" s="92"/>
      <c r="E2204" s="92"/>
      <c r="F2204" s="92"/>
      <c r="G2204" s="92"/>
      <c r="H2204" s="92"/>
      <c r="I2204" s="92"/>
      <c r="J2204" s="92"/>
      <c r="K2204" s="92"/>
      <c r="L2204" s="92"/>
      <c r="M2204" s="92"/>
      <c r="N2204" s="92"/>
      <c r="O2204" s="92"/>
      <c r="P2204" s="92"/>
      <c r="Q2204" s="92"/>
      <c r="R2204" s="92"/>
      <c r="S2204" s="92"/>
      <c r="T2204" s="92"/>
      <c r="U2204" s="92"/>
    </row>
    <row r="2205" spans="1:21" ht="12.75">
      <c r="A2205" s="92"/>
      <c r="B2205" s="233"/>
      <c r="C2205" s="92"/>
      <c r="D2205" s="92"/>
      <c r="E2205" s="92"/>
      <c r="F2205" s="92"/>
      <c r="G2205" s="92"/>
      <c r="H2205" s="92"/>
      <c r="I2205" s="92"/>
      <c r="J2205" s="92"/>
      <c r="K2205" s="92"/>
      <c r="L2205" s="92"/>
      <c r="M2205" s="92"/>
      <c r="N2205" s="92"/>
      <c r="O2205" s="92"/>
      <c r="P2205" s="92"/>
      <c r="Q2205" s="92"/>
      <c r="R2205" s="92"/>
      <c r="S2205" s="92"/>
      <c r="T2205" s="92"/>
      <c r="U2205" s="92"/>
    </row>
    <row r="2206" spans="1:21" ht="12.75">
      <c r="A2206" s="92"/>
      <c r="B2206" s="233"/>
      <c r="C2206" s="92"/>
      <c r="D2206" s="92"/>
      <c r="E2206" s="92"/>
      <c r="F2206" s="92"/>
      <c r="G2206" s="92"/>
      <c r="H2206" s="92"/>
      <c r="I2206" s="92"/>
      <c r="J2206" s="92"/>
      <c r="K2206" s="92"/>
      <c r="L2206" s="92"/>
      <c r="M2206" s="92"/>
      <c r="N2206" s="92"/>
      <c r="O2206" s="92"/>
      <c r="P2206" s="92"/>
      <c r="Q2206" s="92"/>
      <c r="R2206" s="92"/>
      <c r="S2206" s="92"/>
      <c r="T2206" s="92"/>
      <c r="U2206" s="92"/>
    </row>
    <row r="2207" spans="1:21" ht="12.75">
      <c r="A2207" s="92"/>
      <c r="B2207" s="233"/>
      <c r="C2207" s="92"/>
      <c r="D2207" s="92"/>
      <c r="E2207" s="92"/>
      <c r="F2207" s="92"/>
      <c r="G2207" s="92"/>
      <c r="H2207" s="92"/>
      <c r="I2207" s="92"/>
      <c r="J2207" s="92"/>
      <c r="K2207" s="92"/>
      <c r="L2207" s="92"/>
      <c r="M2207" s="92"/>
      <c r="N2207" s="92"/>
      <c r="O2207" s="92"/>
      <c r="P2207" s="92"/>
      <c r="Q2207" s="92"/>
      <c r="R2207" s="92"/>
      <c r="S2207" s="92"/>
      <c r="T2207" s="92"/>
      <c r="U2207" s="92"/>
    </row>
    <row r="2208" spans="1:21" ht="12.75">
      <c r="A2208" s="92"/>
      <c r="B2208" s="233"/>
      <c r="C2208" s="92"/>
      <c r="D2208" s="92"/>
      <c r="E2208" s="92"/>
      <c r="F2208" s="92"/>
      <c r="G2208" s="92"/>
      <c r="H2208" s="92"/>
      <c r="I2208" s="92"/>
      <c r="J2208" s="92"/>
      <c r="K2208" s="92"/>
      <c r="L2208" s="92"/>
      <c r="M2208" s="92"/>
      <c r="N2208" s="92"/>
      <c r="O2208" s="92"/>
      <c r="P2208" s="92"/>
      <c r="Q2208" s="92"/>
      <c r="R2208" s="92"/>
      <c r="S2208" s="92"/>
      <c r="T2208" s="92"/>
      <c r="U2208" s="92"/>
    </row>
    <row r="2209" spans="1:21" ht="12.75">
      <c r="A2209" s="92"/>
      <c r="B2209" s="233"/>
      <c r="C2209" s="92"/>
      <c r="D2209" s="92"/>
      <c r="E2209" s="92"/>
      <c r="F2209" s="92"/>
      <c r="G2209" s="92"/>
      <c r="H2209" s="92"/>
      <c r="I2209" s="92"/>
      <c r="J2209" s="92"/>
      <c r="K2209" s="92"/>
      <c r="L2209" s="92"/>
      <c r="M2209" s="92"/>
      <c r="N2209" s="92"/>
      <c r="O2209" s="92"/>
      <c r="P2209" s="92"/>
      <c r="Q2209" s="92"/>
      <c r="R2209" s="92"/>
      <c r="S2209" s="92"/>
      <c r="T2209" s="92"/>
      <c r="U2209" s="92"/>
    </row>
    <row r="2210" spans="1:21" ht="12.75">
      <c r="A2210" s="92"/>
      <c r="B2210" s="233"/>
      <c r="C2210" s="92"/>
      <c r="D2210" s="92"/>
      <c r="E2210" s="92"/>
      <c r="F2210" s="92"/>
      <c r="G2210" s="92"/>
      <c r="H2210" s="92"/>
      <c r="I2210" s="92"/>
      <c r="J2210" s="92"/>
      <c r="K2210" s="92"/>
      <c r="L2210" s="92"/>
      <c r="M2210" s="92"/>
      <c r="N2210" s="92"/>
      <c r="O2210" s="92"/>
      <c r="P2210" s="92"/>
      <c r="Q2210" s="92"/>
      <c r="R2210" s="92"/>
      <c r="S2210" s="92"/>
      <c r="T2210" s="92"/>
      <c r="U2210" s="92"/>
    </row>
    <row r="2211" spans="1:21" ht="12.75">
      <c r="A2211" s="92"/>
      <c r="B2211" s="233"/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  <c r="Q2211" s="92"/>
      <c r="R2211" s="92"/>
      <c r="S2211" s="92"/>
      <c r="T2211" s="92"/>
      <c r="U2211" s="92"/>
    </row>
    <row r="2212" spans="1:21" ht="12.75">
      <c r="A2212" s="92"/>
      <c r="B2212" s="233"/>
      <c r="C2212" s="92"/>
      <c r="D2212" s="92"/>
      <c r="E2212" s="92"/>
      <c r="F2212" s="92"/>
      <c r="G2212" s="92"/>
      <c r="H2212" s="92"/>
      <c r="I2212" s="92"/>
      <c r="J2212" s="92"/>
      <c r="K2212" s="92"/>
      <c r="L2212" s="92"/>
      <c r="M2212" s="92"/>
      <c r="N2212" s="92"/>
      <c r="O2212" s="92"/>
      <c r="P2212" s="92"/>
      <c r="Q2212" s="92"/>
      <c r="R2212" s="92"/>
      <c r="S2212" s="92"/>
      <c r="T2212" s="92"/>
      <c r="U2212" s="92"/>
    </row>
    <row r="2213" spans="1:21" ht="12.75">
      <c r="A2213" s="92"/>
      <c r="B2213" s="233"/>
      <c r="C2213" s="92"/>
      <c r="D2213" s="92"/>
      <c r="E2213" s="92"/>
      <c r="F2213" s="92"/>
      <c r="G2213" s="92"/>
      <c r="H2213" s="92"/>
      <c r="I2213" s="92"/>
      <c r="J2213" s="92"/>
      <c r="K2213" s="92"/>
      <c r="L2213" s="92"/>
      <c r="M2213" s="92"/>
      <c r="N2213" s="92"/>
      <c r="O2213" s="92"/>
      <c r="P2213" s="92"/>
      <c r="Q2213" s="92"/>
      <c r="R2213" s="92"/>
      <c r="S2213" s="92"/>
      <c r="T2213" s="92"/>
      <c r="U2213" s="92"/>
    </row>
    <row r="2214" spans="1:21" ht="12.75">
      <c r="A2214" s="92"/>
      <c r="B2214" s="233"/>
      <c r="C2214" s="92"/>
      <c r="D2214" s="92"/>
      <c r="E2214" s="92"/>
      <c r="F2214" s="92"/>
      <c r="G2214" s="92"/>
      <c r="H2214" s="92"/>
      <c r="I2214" s="92"/>
      <c r="J2214" s="92"/>
      <c r="K2214" s="92"/>
      <c r="L2214" s="92"/>
      <c r="M2214" s="92"/>
      <c r="N2214" s="92"/>
      <c r="O2214" s="92"/>
      <c r="P2214" s="92"/>
      <c r="Q2214" s="92"/>
      <c r="R2214" s="92"/>
      <c r="S2214" s="92"/>
      <c r="T2214" s="92"/>
      <c r="U2214" s="92"/>
    </row>
    <row r="2215" spans="1:21" ht="12.75">
      <c r="A2215" s="92"/>
      <c r="B2215" s="233"/>
      <c r="C2215" s="92"/>
      <c r="D2215" s="92"/>
      <c r="E2215" s="92"/>
      <c r="F2215" s="92"/>
      <c r="G2215" s="92"/>
      <c r="H2215" s="92"/>
      <c r="I2215" s="92"/>
      <c r="J2215" s="92"/>
      <c r="K2215" s="92"/>
      <c r="L2215" s="92"/>
      <c r="M2215" s="92"/>
      <c r="N2215" s="92"/>
      <c r="O2215" s="92"/>
      <c r="P2215" s="92"/>
      <c r="Q2215" s="92"/>
      <c r="R2215" s="92"/>
      <c r="S2215" s="92"/>
      <c r="T2215" s="92"/>
      <c r="U2215" s="92"/>
    </row>
    <row r="2216" spans="1:21" ht="12.75">
      <c r="A2216" s="92"/>
      <c r="B2216" s="233"/>
      <c r="C2216" s="92"/>
      <c r="D2216" s="92"/>
      <c r="E2216" s="92"/>
      <c r="F2216" s="92"/>
      <c r="G2216" s="92"/>
      <c r="H2216" s="92"/>
      <c r="I2216" s="92"/>
      <c r="J2216" s="92"/>
      <c r="K2216" s="92"/>
      <c r="L2216" s="92"/>
      <c r="M2216" s="92"/>
      <c r="N2216" s="92"/>
      <c r="O2216" s="92"/>
      <c r="P2216" s="92"/>
      <c r="Q2216" s="92"/>
      <c r="R2216" s="92"/>
      <c r="S2216" s="92"/>
      <c r="T2216" s="92"/>
      <c r="U2216" s="92"/>
    </row>
    <row r="2217" spans="1:21" ht="12.75">
      <c r="A2217" s="92"/>
      <c r="B2217" s="233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  <c r="U2217" s="92"/>
    </row>
    <row r="2218" spans="1:21" ht="12.75">
      <c r="A2218" s="92"/>
      <c r="B2218" s="233"/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  <c r="Q2218" s="92"/>
      <c r="R2218" s="92"/>
      <c r="S2218" s="92"/>
      <c r="T2218" s="92"/>
      <c r="U2218" s="92"/>
    </row>
    <row r="2219" spans="1:21" ht="12.75">
      <c r="A2219" s="92"/>
      <c r="B2219" s="233"/>
      <c r="C2219" s="92"/>
      <c r="D2219" s="92"/>
      <c r="E2219" s="92"/>
      <c r="F2219" s="92"/>
      <c r="G2219" s="92"/>
      <c r="H2219" s="92"/>
      <c r="I2219" s="92"/>
      <c r="J2219" s="92"/>
      <c r="K2219" s="92"/>
      <c r="L2219" s="92"/>
      <c r="M2219" s="92"/>
      <c r="N2219" s="92"/>
      <c r="O2219" s="92"/>
      <c r="P2219" s="92"/>
      <c r="Q2219" s="92"/>
      <c r="R2219" s="92"/>
      <c r="S2219" s="92"/>
      <c r="T2219" s="92"/>
      <c r="U2219" s="92"/>
    </row>
    <row r="2220" spans="1:21" ht="12.75">
      <c r="A2220" s="92"/>
      <c r="B2220" s="233"/>
      <c r="C2220" s="92"/>
      <c r="D2220" s="92"/>
      <c r="E2220" s="92"/>
      <c r="F2220" s="92"/>
      <c r="G2220" s="92"/>
      <c r="H2220" s="92"/>
      <c r="I2220" s="92"/>
      <c r="J2220" s="92"/>
      <c r="K2220" s="92"/>
      <c r="L2220" s="92"/>
      <c r="M2220" s="92"/>
      <c r="N2220" s="92"/>
      <c r="O2220" s="92"/>
      <c r="P2220" s="92"/>
      <c r="Q2220" s="92"/>
      <c r="R2220" s="92"/>
      <c r="S2220" s="92"/>
      <c r="T2220" s="92"/>
      <c r="U2220" s="92"/>
    </row>
    <row r="2221" spans="1:21" ht="12.75">
      <c r="A2221" s="92"/>
      <c r="B2221" s="233"/>
      <c r="C2221" s="92"/>
      <c r="D2221" s="92"/>
      <c r="E2221" s="92"/>
      <c r="F2221" s="92"/>
      <c r="G2221" s="92"/>
      <c r="H2221" s="92"/>
      <c r="I2221" s="92"/>
      <c r="J2221" s="92"/>
      <c r="K2221" s="92"/>
      <c r="L2221" s="92"/>
      <c r="M2221" s="92"/>
      <c r="N2221" s="92"/>
      <c r="O2221" s="92"/>
      <c r="P2221" s="92"/>
      <c r="Q2221" s="92"/>
      <c r="R2221" s="92"/>
      <c r="S2221" s="92"/>
      <c r="T2221" s="92"/>
      <c r="U2221" s="92"/>
    </row>
    <row r="2222" spans="1:21" ht="12.75">
      <c r="A2222" s="92"/>
      <c r="B2222" s="233"/>
      <c r="C2222" s="92"/>
      <c r="D2222" s="92"/>
      <c r="E2222" s="92"/>
      <c r="F2222" s="92"/>
      <c r="G2222" s="92"/>
      <c r="H2222" s="92"/>
      <c r="I2222" s="92"/>
      <c r="J2222" s="92"/>
      <c r="K2222" s="92"/>
      <c r="L2222" s="92"/>
      <c r="M2222" s="92"/>
      <c r="N2222" s="92"/>
      <c r="O2222" s="92"/>
      <c r="P2222" s="92"/>
      <c r="Q2222" s="92"/>
      <c r="R2222" s="92"/>
      <c r="S2222" s="92"/>
      <c r="T2222" s="92"/>
      <c r="U2222" s="92"/>
    </row>
    <row r="2223" spans="1:21" ht="12.75">
      <c r="A2223" s="92"/>
      <c r="B2223" s="233"/>
      <c r="C2223" s="92"/>
      <c r="D2223" s="92"/>
      <c r="E2223" s="92"/>
      <c r="F2223" s="92"/>
      <c r="G2223" s="92"/>
      <c r="H2223" s="92"/>
      <c r="I2223" s="92"/>
      <c r="J2223" s="92"/>
      <c r="K2223" s="92"/>
      <c r="L2223" s="92"/>
      <c r="M2223" s="92"/>
      <c r="N2223" s="92"/>
      <c r="O2223" s="92"/>
      <c r="P2223" s="92"/>
      <c r="Q2223" s="92"/>
      <c r="R2223" s="92"/>
      <c r="S2223" s="92"/>
      <c r="T2223" s="92"/>
      <c r="U2223" s="92"/>
    </row>
    <row r="2224" spans="1:21" ht="12.75">
      <c r="A2224" s="92"/>
      <c r="B2224" s="233"/>
      <c r="C2224" s="92"/>
      <c r="D2224" s="92"/>
      <c r="E2224" s="92"/>
      <c r="F2224" s="92"/>
      <c r="G2224" s="92"/>
      <c r="H2224" s="92"/>
      <c r="I2224" s="92"/>
      <c r="J2224" s="92"/>
      <c r="K2224" s="92"/>
      <c r="L2224" s="92"/>
      <c r="M2224" s="92"/>
      <c r="N2224" s="92"/>
      <c r="O2224" s="92"/>
      <c r="P2224" s="92"/>
      <c r="Q2224" s="92"/>
      <c r="R2224" s="92"/>
      <c r="S2224" s="92"/>
      <c r="T2224" s="92"/>
      <c r="U2224" s="92"/>
    </row>
    <row r="2225" spans="1:21" ht="12.75">
      <c r="A2225" s="92"/>
      <c r="B2225" s="233"/>
      <c r="C2225" s="92"/>
      <c r="D2225" s="92"/>
      <c r="E2225" s="92"/>
      <c r="F2225" s="92"/>
      <c r="G2225" s="92"/>
      <c r="H2225" s="92"/>
      <c r="I2225" s="92"/>
      <c r="J2225" s="92"/>
      <c r="K2225" s="92"/>
      <c r="L2225" s="92"/>
      <c r="M2225" s="92"/>
      <c r="N2225" s="92"/>
      <c r="O2225" s="92"/>
      <c r="P2225" s="92"/>
      <c r="Q2225" s="92"/>
      <c r="R2225" s="92"/>
      <c r="S2225" s="92"/>
      <c r="T2225" s="92"/>
      <c r="U2225" s="92"/>
    </row>
    <row r="2226" spans="1:21" ht="12.75">
      <c r="A2226" s="92"/>
      <c r="B2226" s="233"/>
      <c r="C2226" s="92"/>
      <c r="D2226" s="92"/>
      <c r="E2226" s="92"/>
      <c r="F2226" s="92"/>
      <c r="G2226" s="92"/>
      <c r="H2226" s="92"/>
      <c r="I2226" s="92"/>
      <c r="J2226" s="92"/>
      <c r="K2226" s="92"/>
      <c r="L2226" s="92"/>
      <c r="M2226" s="92"/>
      <c r="N2226" s="92"/>
      <c r="O2226" s="92"/>
      <c r="P2226" s="92"/>
      <c r="Q2226" s="92"/>
      <c r="R2226" s="92"/>
      <c r="S2226" s="92"/>
      <c r="T2226" s="92"/>
      <c r="U2226" s="92"/>
    </row>
    <row r="2227" spans="1:21" ht="12.75">
      <c r="A2227" s="92"/>
      <c r="B2227" s="233"/>
      <c r="C2227" s="92"/>
      <c r="D2227" s="92"/>
      <c r="E2227" s="92"/>
      <c r="F2227" s="92"/>
      <c r="G2227" s="92"/>
      <c r="H2227" s="92"/>
      <c r="I2227" s="92"/>
      <c r="J2227" s="92"/>
      <c r="K2227" s="92"/>
      <c r="L2227" s="92"/>
      <c r="M2227" s="92"/>
      <c r="N2227" s="92"/>
      <c r="O2227" s="92"/>
      <c r="P2227" s="92"/>
      <c r="Q2227" s="92"/>
      <c r="R2227" s="92"/>
      <c r="S2227" s="92"/>
      <c r="T2227" s="92"/>
      <c r="U2227" s="92"/>
    </row>
    <row r="2228" spans="1:21" ht="12.75">
      <c r="A2228" s="92"/>
      <c r="B2228" s="233"/>
      <c r="C2228" s="92"/>
      <c r="D2228" s="92"/>
      <c r="E2228" s="92"/>
      <c r="F2228" s="92"/>
      <c r="G2228" s="92"/>
      <c r="H2228" s="92"/>
      <c r="I2228" s="92"/>
      <c r="J2228" s="92"/>
      <c r="K2228" s="92"/>
      <c r="L2228" s="92"/>
      <c r="M2228" s="92"/>
      <c r="N2228" s="92"/>
      <c r="O2228" s="92"/>
      <c r="P2228" s="92"/>
      <c r="Q2228" s="92"/>
      <c r="R2228" s="92"/>
      <c r="S2228" s="92"/>
      <c r="T2228" s="92"/>
      <c r="U2228" s="92"/>
    </row>
    <row r="2229" spans="1:21" ht="12.75">
      <c r="A2229" s="92"/>
      <c r="B2229" s="233"/>
      <c r="C2229" s="92"/>
      <c r="D2229" s="92"/>
      <c r="E2229" s="92"/>
      <c r="F2229" s="92"/>
      <c r="G2229" s="92"/>
      <c r="H2229" s="92"/>
      <c r="I2229" s="92"/>
      <c r="J2229" s="92"/>
      <c r="K2229" s="92"/>
      <c r="L2229" s="92"/>
      <c r="M2229" s="92"/>
      <c r="N2229" s="92"/>
      <c r="O2229" s="92"/>
      <c r="P2229" s="92"/>
      <c r="Q2229" s="92"/>
      <c r="R2229" s="92"/>
      <c r="S2229" s="92"/>
      <c r="T2229" s="92"/>
      <c r="U2229" s="92"/>
    </row>
    <row r="2230" spans="1:21" ht="12.75">
      <c r="A2230" s="92"/>
      <c r="B2230" s="233"/>
      <c r="C2230" s="92"/>
      <c r="D2230" s="92"/>
      <c r="E2230" s="92"/>
      <c r="F2230" s="92"/>
      <c r="G2230" s="92"/>
      <c r="H2230" s="92"/>
      <c r="I2230" s="92"/>
      <c r="J2230" s="92"/>
      <c r="K2230" s="92"/>
      <c r="L2230" s="92"/>
      <c r="M2230" s="92"/>
      <c r="N2230" s="92"/>
      <c r="O2230" s="92"/>
      <c r="P2230" s="92"/>
      <c r="Q2230" s="92"/>
      <c r="R2230" s="92"/>
      <c r="S2230" s="92"/>
      <c r="T2230" s="92"/>
      <c r="U2230" s="92"/>
    </row>
    <row r="2231" spans="1:21" ht="12.75">
      <c r="A2231" s="92"/>
      <c r="B2231" s="233"/>
      <c r="C2231" s="92"/>
      <c r="D2231" s="92"/>
      <c r="E2231" s="92"/>
      <c r="F2231" s="92"/>
      <c r="G2231" s="92"/>
      <c r="H2231" s="92"/>
      <c r="I2231" s="92"/>
      <c r="J2231" s="92"/>
      <c r="K2231" s="92"/>
      <c r="L2231" s="92"/>
      <c r="M2231" s="92"/>
      <c r="N2231" s="92"/>
      <c r="O2231" s="92"/>
      <c r="P2231" s="92"/>
      <c r="Q2231" s="92"/>
      <c r="R2231" s="92"/>
      <c r="S2231" s="92"/>
      <c r="T2231" s="92"/>
      <c r="U2231" s="92"/>
    </row>
    <row r="2232" spans="1:21" ht="12.75">
      <c r="A2232" s="92"/>
      <c r="B2232" s="233"/>
      <c r="C2232" s="92"/>
      <c r="D2232" s="92"/>
      <c r="E2232" s="92"/>
      <c r="F2232" s="92"/>
      <c r="G2232" s="92"/>
      <c r="H2232" s="92"/>
      <c r="I2232" s="92"/>
      <c r="J2232" s="92"/>
      <c r="K2232" s="92"/>
      <c r="L2232" s="92"/>
      <c r="M2232" s="92"/>
      <c r="N2232" s="92"/>
      <c r="O2232" s="92"/>
      <c r="P2232" s="92"/>
      <c r="Q2232" s="92"/>
      <c r="R2232" s="92"/>
      <c r="S2232" s="92"/>
      <c r="T2232" s="92"/>
      <c r="U2232" s="92"/>
    </row>
    <row r="2233" spans="1:21" ht="12.75">
      <c r="A2233" s="92"/>
      <c r="B2233" s="233"/>
      <c r="C2233" s="92"/>
      <c r="D2233" s="92"/>
      <c r="E2233" s="92"/>
      <c r="F2233" s="92"/>
      <c r="G2233" s="92"/>
      <c r="H2233" s="92"/>
      <c r="I2233" s="92"/>
      <c r="J2233" s="92"/>
      <c r="K2233" s="92"/>
      <c r="L2233" s="92"/>
      <c r="M2233" s="92"/>
      <c r="N2233" s="92"/>
      <c r="O2233" s="92"/>
      <c r="P2233" s="92"/>
      <c r="Q2233" s="92"/>
      <c r="R2233" s="92"/>
      <c r="S2233" s="92"/>
      <c r="T2233" s="92"/>
      <c r="U2233" s="92"/>
    </row>
    <row r="2234" spans="1:21" ht="12.75">
      <c r="A2234" s="92"/>
      <c r="B2234" s="233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  <c r="Q2234" s="92"/>
      <c r="R2234" s="92"/>
      <c r="S2234" s="92"/>
      <c r="T2234" s="92"/>
      <c r="U2234" s="92"/>
    </row>
    <row r="2235" spans="1:21" ht="12.75">
      <c r="A2235" s="92"/>
      <c r="B2235" s="233"/>
      <c r="C2235" s="92"/>
      <c r="D2235" s="92"/>
      <c r="E2235" s="92"/>
      <c r="F2235" s="92"/>
      <c r="G2235" s="92"/>
      <c r="H2235" s="92"/>
      <c r="I2235" s="92"/>
      <c r="J2235" s="92"/>
      <c r="K2235" s="92"/>
      <c r="L2235" s="92"/>
      <c r="M2235" s="92"/>
      <c r="N2235" s="92"/>
      <c r="O2235" s="92"/>
      <c r="P2235" s="92"/>
      <c r="Q2235" s="92"/>
      <c r="R2235" s="92"/>
      <c r="S2235" s="92"/>
      <c r="T2235" s="92"/>
      <c r="U2235" s="92"/>
    </row>
    <row r="2236" spans="1:21" ht="12.75">
      <c r="A2236" s="92"/>
      <c r="B2236" s="233"/>
      <c r="C2236" s="92"/>
      <c r="D2236" s="92"/>
      <c r="E2236" s="92"/>
      <c r="F2236" s="92"/>
      <c r="G2236" s="92"/>
      <c r="H2236" s="92"/>
      <c r="I2236" s="92"/>
      <c r="J2236" s="92"/>
      <c r="K2236" s="92"/>
      <c r="L2236" s="92"/>
      <c r="M2236" s="92"/>
      <c r="N2236" s="92"/>
      <c r="O2236" s="92"/>
      <c r="P2236" s="92"/>
      <c r="Q2236" s="92"/>
      <c r="R2236" s="92"/>
      <c r="S2236" s="92"/>
      <c r="T2236" s="92"/>
      <c r="U2236" s="92"/>
    </row>
    <row r="2237" spans="1:21" ht="12.75">
      <c r="A2237" s="92"/>
      <c r="B2237" s="233"/>
      <c r="C2237" s="92"/>
      <c r="D2237" s="92"/>
      <c r="E2237" s="92"/>
      <c r="F2237" s="92"/>
      <c r="G2237" s="92"/>
      <c r="H2237" s="92"/>
      <c r="I2237" s="92"/>
      <c r="J2237" s="92"/>
      <c r="K2237" s="92"/>
      <c r="L2237" s="92"/>
      <c r="M2237" s="92"/>
      <c r="N2237" s="92"/>
      <c r="O2237" s="92"/>
      <c r="P2237" s="92"/>
      <c r="Q2237" s="92"/>
      <c r="R2237" s="92"/>
      <c r="S2237" s="92"/>
      <c r="T2237" s="92"/>
      <c r="U2237" s="92"/>
    </row>
    <row r="2238" spans="1:21" ht="12.75">
      <c r="A2238" s="92"/>
      <c r="B2238" s="233"/>
      <c r="C2238" s="92"/>
      <c r="D2238" s="92"/>
      <c r="E2238" s="92"/>
      <c r="F2238" s="92"/>
      <c r="G2238" s="92"/>
      <c r="H2238" s="92"/>
      <c r="I2238" s="92"/>
      <c r="J2238" s="92"/>
      <c r="K2238" s="92"/>
      <c r="L2238" s="92"/>
      <c r="M2238" s="92"/>
      <c r="N2238" s="92"/>
      <c r="O2238" s="92"/>
      <c r="P2238" s="92"/>
      <c r="Q2238" s="92"/>
      <c r="R2238" s="92"/>
      <c r="S2238" s="92"/>
      <c r="T2238" s="92"/>
      <c r="U2238" s="92"/>
    </row>
    <row r="2239" spans="1:21" ht="12.75">
      <c r="A2239" s="92"/>
      <c r="B2239" s="233"/>
      <c r="C2239" s="92"/>
      <c r="D2239" s="92"/>
      <c r="E2239" s="92"/>
      <c r="F2239" s="92"/>
      <c r="G2239" s="92"/>
      <c r="H2239" s="92"/>
      <c r="I2239" s="92"/>
      <c r="J2239" s="92"/>
      <c r="K2239" s="92"/>
      <c r="L2239" s="92"/>
      <c r="M2239" s="92"/>
      <c r="N2239" s="92"/>
      <c r="O2239" s="92"/>
      <c r="P2239" s="92"/>
      <c r="Q2239" s="92"/>
      <c r="R2239" s="92"/>
      <c r="S2239" s="92"/>
      <c r="T2239" s="92"/>
      <c r="U2239" s="92"/>
    </row>
    <row r="2240" spans="1:21" ht="12.75">
      <c r="A2240" s="92"/>
      <c r="B2240" s="233"/>
      <c r="C2240" s="92"/>
      <c r="D2240" s="92"/>
      <c r="E2240" s="92"/>
      <c r="F2240" s="92"/>
      <c r="G2240" s="92"/>
      <c r="H2240" s="92"/>
      <c r="I2240" s="92"/>
      <c r="J2240" s="92"/>
      <c r="K2240" s="92"/>
      <c r="L2240" s="92"/>
      <c r="M2240" s="92"/>
      <c r="N2240" s="92"/>
      <c r="O2240" s="92"/>
      <c r="P2240" s="92"/>
      <c r="Q2240" s="92"/>
      <c r="R2240" s="92"/>
      <c r="S2240" s="92"/>
      <c r="T2240" s="92"/>
      <c r="U2240" s="92"/>
    </row>
    <row r="2241" spans="1:21" ht="12.75">
      <c r="A2241" s="92"/>
      <c r="B2241" s="233"/>
      <c r="C2241" s="92"/>
      <c r="D2241" s="92"/>
      <c r="E2241" s="92"/>
      <c r="F2241" s="92"/>
      <c r="G2241" s="92"/>
      <c r="H2241" s="92"/>
      <c r="I2241" s="92"/>
      <c r="J2241" s="92"/>
      <c r="K2241" s="92"/>
      <c r="L2241" s="92"/>
      <c r="M2241" s="92"/>
      <c r="N2241" s="92"/>
      <c r="O2241" s="92"/>
      <c r="P2241" s="92"/>
      <c r="Q2241" s="92"/>
      <c r="R2241" s="92"/>
      <c r="S2241" s="92"/>
      <c r="T2241" s="92"/>
      <c r="U2241" s="92"/>
    </row>
    <row r="2242" spans="1:21" ht="12.75">
      <c r="A2242" s="92"/>
      <c r="B2242" s="233"/>
      <c r="C2242" s="92"/>
      <c r="D2242" s="92"/>
      <c r="E2242" s="92"/>
      <c r="F2242" s="92"/>
      <c r="G2242" s="92"/>
      <c r="H2242" s="92"/>
      <c r="I2242" s="92"/>
      <c r="J2242" s="92"/>
      <c r="K2242" s="92"/>
      <c r="L2242" s="92"/>
      <c r="M2242" s="92"/>
      <c r="N2242" s="92"/>
      <c r="O2242" s="92"/>
      <c r="P2242" s="92"/>
      <c r="Q2242" s="92"/>
      <c r="R2242" s="92"/>
      <c r="S2242" s="92"/>
      <c r="T2242" s="92"/>
      <c r="U2242" s="92"/>
    </row>
    <row r="2243" spans="1:21" ht="12.75">
      <c r="A2243" s="92"/>
      <c r="B2243" s="233"/>
      <c r="C2243" s="92"/>
      <c r="D2243" s="92"/>
      <c r="E2243" s="92"/>
      <c r="F2243" s="92"/>
      <c r="G2243" s="92"/>
      <c r="H2243" s="92"/>
      <c r="I2243" s="92"/>
      <c r="J2243" s="92"/>
      <c r="K2243" s="92"/>
      <c r="L2243" s="92"/>
      <c r="M2243" s="92"/>
      <c r="N2243" s="92"/>
      <c r="O2243" s="92"/>
      <c r="P2243" s="92"/>
      <c r="Q2243" s="92"/>
      <c r="R2243" s="92"/>
      <c r="S2243" s="92"/>
      <c r="T2243" s="92"/>
      <c r="U2243" s="92"/>
    </row>
    <row r="2244" spans="1:21" ht="12.75">
      <c r="A2244" s="92"/>
      <c r="B2244" s="233"/>
      <c r="C2244" s="92"/>
      <c r="D2244" s="92"/>
      <c r="E2244" s="92"/>
      <c r="F2244" s="92"/>
      <c r="G2244" s="92"/>
      <c r="H2244" s="92"/>
      <c r="I2244" s="92"/>
      <c r="J2244" s="92"/>
      <c r="K2244" s="92"/>
      <c r="L2244" s="92"/>
      <c r="M2244" s="92"/>
      <c r="N2244" s="92"/>
      <c r="O2244" s="92"/>
      <c r="P2244" s="92"/>
      <c r="Q2244" s="92"/>
      <c r="R2244" s="92"/>
      <c r="S2244" s="92"/>
      <c r="T2244" s="92"/>
      <c r="U2244" s="92"/>
    </row>
    <row r="2245" spans="1:21" ht="12.75">
      <c r="A2245" s="92"/>
      <c r="B2245" s="233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2"/>
      <c r="U2245" s="92"/>
    </row>
    <row r="2246" spans="1:21" ht="12.75">
      <c r="A2246" s="92"/>
      <c r="B2246" s="233"/>
      <c r="C2246" s="92"/>
      <c r="D2246" s="92"/>
      <c r="E2246" s="92"/>
      <c r="F2246" s="92"/>
      <c r="G2246" s="92"/>
      <c r="H2246" s="92"/>
      <c r="I2246" s="92"/>
      <c r="J2246" s="92"/>
      <c r="K2246" s="92"/>
      <c r="L2246" s="92"/>
      <c r="M2246" s="92"/>
      <c r="N2246" s="92"/>
      <c r="O2246" s="92"/>
      <c r="P2246" s="92"/>
      <c r="Q2246" s="92"/>
      <c r="R2246" s="92"/>
      <c r="S2246" s="92"/>
      <c r="T2246" s="92"/>
      <c r="U2246" s="92"/>
    </row>
    <row r="2247" spans="1:21" ht="12.75">
      <c r="A2247" s="92"/>
      <c r="B2247" s="233"/>
      <c r="C2247" s="92"/>
      <c r="D2247" s="92"/>
      <c r="E2247" s="92"/>
      <c r="F2247" s="92"/>
      <c r="G2247" s="92"/>
      <c r="H2247" s="92"/>
      <c r="I2247" s="92"/>
      <c r="J2247" s="92"/>
      <c r="K2247" s="92"/>
      <c r="L2247" s="92"/>
      <c r="M2247" s="92"/>
      <c r="N2247" s="92"/>
      <c r="O2247" s="92"/>
      <c r="P2247" s="92"/>
      <c r="Q2247" s="92"/>
      <c r="R2247" s="92"/>
      <c r="S2247" s="92"/>
      <c r="T2247" s="92"/>
      <c r="U2247" s="92"/>
    </row>
    <row r="2248" spans="1:21" ht="12.75">
      <c r="A2248" s="92"/>
      <c r="B2248" s="233"/>
      <c r="C2248" s="92"/>
      <c r="D2248" s="92"/>
      <c r="E2248" s="92"/>
      <c r="F2248" s="92"/>
      <c r="G2248" s="92"/>
      <c r="H2248" s="92"/>
      <c r="I2248" s="92"/>
      <c r="J2248" s="92"/>
      <c r="K2248" s="92"/>
      <c r="L2248" s="92"/>
      <c r="M2248" s="92"/>
      <c r="N2248" s="92"/>
      <c r="O2248" s="92"/>
      <c r="P2248" s="92"/>
      <c r="Q2248" s="92"/>
      <c r="R2248" s="92"/>
      <c r="S2248" s="92"/>
      <c r="T2248" s="92"/>
      <c r="U2248" s="92"/>
    </row>
    <row r="2249" spans="1:21" ht="12.75">
      <c r="A2249" s="92"/>
      <c r="B2249" s="233"/>
      <c r="C2249" s="92"/>
      <c r="D2249" s="92"/>
      <c r="E2249" s="92"/>
      <c r="F2249" s="92"/>
      <c r="G2249" s="92"/>
      <c r="H2249" s="92"/>
      <c r="I2249" s="92"/>
      <c r="J2249" s="92"/>
      <c r="K2249" s="92"/>
      <c r="L2249" s="92"/>
      <c r="M2249" s="92"/>
      <c r="N2249" s="92"/>
      <c r="O2249" s="92"/>
      <c r="P2249" s="92"/>
      <c r="Q2249" s="92"/>
      <c r="R2249" s="92"/>
      <c r="S2249" s="92"/>
      <c r="T2249" s="92"/>
      <c r="U2249" s="92"/>
    </row>
    <row r="2250" spans="1:21" ht="12.75">
      <c r="A2250" s="92"/>
      <c r="B2250" s="233"/>
      <c r="C2250" s="92"/>
      <c r="D2250" s="92"/>
      <c r="E2250" s="92"/>
      <c r="F2250" s="92"/>
      <c r="G2250" s="92"/>
      <c r="H2250" s="92"/>
      <c r="I2250" s="92"/>
      <c r="J2250" s="92"/>
      <c r="K2250" s="92"/>
      <c r="L2250" s="92"/>
      <c r="M2250" s="92"/>
      <c r="N2250" s="92"/>
      <c r="O2250" s="92"/>
      <c r="P2250" s="92"/>
      <c r="Q2250" s="92"/>
      <c r="R2250" s="92"/>
      <c r="S2250" s="92"/>
      <c r="T2250" s="92"/>
      <c r="U2250" s="92"/>
    </row>
    <row r="2251" spans="1:21" ht="12.75">
      <c r="A2251" s="92"/>
      <c r="B2251" s="233"/>
      <c r="C2251" s="92"/>
      <c r="D2251" s="92"/>
      <c r="E2251" s="92"/>
      <c r="F2251" s="92"/>
      <c r="G2251" s="92"/>
      <c r="H2251" s="92"/>
      <c r="I2251" s="92"/>
      <c r="J2251" s="92"/>
      <c r="K2251" s="92"/>
      <c r="L2251" s="92"/>
      <c r="M2251" s="92"/>
      <c r="N2251" s="92"/>
      <c r="O2251" s="92"/>
      <c r="P2251" s="92"/>
      <c r="Q2251" s="92"/>
      <c r="R2251" s="92"/>
      <c r="S2251" s="92"/>
      <c r="T2251" s="92"/>
      <c r="U2251" s="92"/>
    </row>
    <row r="2252" spans="1:21" ht="12.75">
      <c r="A2252" s="92"/>
      <c r="B2252" s="233"/>
      <c r="C2252" s="92"/>
      <c r="D2252" s="92"/>
      <c r="E2252" s="92"/>
      <c r="F2252" s="92"/>
      <c r="G2252" s="92"/>
      <c r="H2252" s="92"/>
      <c r="I2252" s="92"/>
      <c r="J2252" s="92"/>
      <c r="K2252" s="92"/>
      <c r="L2252" s="92"/>
      <c r="M2252" s="92"/>
      <c r="N2252" s="92"/>
      <c r="O2252" s="92"/>
      <c r="P2252" s="92"/>
      <c r="Q2252" s="92"/>
      <c r="R2252" s="92"/>
      <c r="S2252" s="92"/>
      <c r="T2252" s="92"/>
      <c r="U2252" s="92"/>
    </row>
    <row r="2253" spans="1:21" ht="12.75">
      <c r="A2253" s="92"/>
      <c r="B2253" s="233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  <c r="U2253" s="92"/>
    </row>
    <row r="2254" spans="1:21" ht="12.75">
      <c r="A2254" s="92"/>
      <c r="B2254" s="233"/>
      <c r="C2254" s="92"/>
      <c r="D2254" s="92"/>
      <c r="E2254" s="92"/>
      <c r="F2254" s="92"/>
      <c r="G2254" s="92"/>
      <c r="H2254" s="92"/>
      <c r="I2254" s="92"/>
      <c r="J2254" s="92"/>
      <c r="K2254" s="92"/>
      <c r="L2254" s="92"/>
      <c r="M2254" s="92"/>
      <c r="N2254" s="92"/>
      <c r="O2254" s="92"/>
      <c r="P2254" s="92"/>
      <c r="Q2254" s="92"/>
      <c r="R2254" s="92"/>
      <c r="S2254" s="92"/>
      <c r="T2254" s="92"/>
      <c r="U2254" s="92"/>
    </row>
    <row r="2255" spans="1:21" ht="12.75">
      <c r="A2255" s="92"/>
      <c r="B2255" s="233"/>
      <c r="C2255" s="92"/>
      <c r="D2255" s="92"/>
      <c r="E2255" s="92"/>
      <c r="F2255" s="92"/>
      <c r="G2255" s="92"/>
      <c r="H2255" s="92"/>
      <c r="I2255" s="92"/>
      <c r="J2255" s="92"/>
      <c r="K2255" s="92"/>
      <c r="L2255" s="92"/>
      <c r="M2255" s="92"/>
      <c r="N2255" s="92"/>
      <c r="O2255" s="92"/>
      <c r="P2255" s="92"/>
      <c r="Q2255" s="92"/>
      <c r="R2255" s="92"/>
      <c r="S2255" s="92"/>
      <c r="T2255" s="92"/>
      <c r="U2255" s="92"/>
    </row>
    <row r="2256" spans="1:21" ht="12.75">
      <c r="A2256" s="92"/>
      <c r="B2256" s="233"/>
      <c r="C2256" s="92"/>
      <c r="D2256" s="92"/>
      <c r="E2256" s="92"/>
      <c r="F2256" s="92"/>
      <c r="G2256" s="92"/>
      <c r="H2256" s="92"/>
      <c r="I2256" s="92"/>
      <c r="J2256" s="92"/>
      <c r="K2256" s="92"/>
      <c r="L2256" s="92"/>
      <c r="M2256" s="92"/>
      <c r="N2256" s="92"/>
      <c r="O2256" s="92"/>
      <c r="P2256" s="92"/>
      <c r="Q2256" s="92"/>
      <c r="R2256" s="92"/>
      <c r="S2256" s="92"/>
      <c r="T2256" s="92"/>
      <c r="U2256" s="92"/>
    </row>
    <row r="2257" spans="1:21" ht="12.75">
      <c r="A2257" s="92"/>
      <c r="B2257" s="233"/>
      <c r="C2257" s="92"/>
      <c r="D2257" s="92"/>
      <c r="E2257" s="92"/>
      <c r="F2257" s="92"/>
      <c r="G2257" s="92"/>
      <c r="H2257" s="92"/>
      <c r="I2257" s="92"/>
      <c r="J2257" s="92"/>
      <c r="K2257" s="92"/>
      <c r="L2257" s="92"/>
      <c r="M2257" s="92"/>
      <c r="N2257" s="92"/>
      <c r="O2257" s="92"/>
      <c r="P2257" s="92"/>
      <c r="Q2257" s="92"/>
      <c r="R2257" s="92"/>
      <c r="S2257" s="92"/>
      <c r="T2257" s="92"/>
      <c r="U2257" s="92"/>
    </row>
    <row r="2258" spans="1:21" ht="12.75">
      <c r="A2258" s="92"/>
      <c r="B2258" s="233"/>
      <c r="C2258" s="92"/>
      <c r="D2258" s="92"/>
      <c r="E2258" s="92"/>
      <c r="F2258" s="92"/>
      <c r="G2258" s="92"/>
      <c r="H2258" s="92"/>
      <c r="I2258" s="92"/>
      <c r="J2258" s="92"/>
      <c r="K2258" s="92"/>
      <c r="L2258" s="92"/>
      <c r="M2258" s="92"/>
      <c r="N2258" s="92"/>
      <c r="O2258" s="92"/>
      <c r="P2258" s="92"/>
      <c r="Q2258" s="92"/>
      <c r="R2258" s="92"/>
      <c r="S2258" s="92"/>
      <c r="T2258" s="92"/>
      <c r="U2258" s="92"/>
    </row>
    <row r="2259" spans="1:21" ht="12.75">
      <c r="A2259" s="92"/>
      <c r="B2259" s="233"/>
      <c r="C2259" s="92"/>
      <c r="D2259" s="92"/>
      <c r="E2259" s="92"/>
      <c r="F2259" s="92"/>
      <c r="G2259" s="92"/>
      <c r="H2259" s="92"/>
      <c r="I2259" s="92"/>
      <c r="J2259" s="92"/>
      <c r="K2259" s="92"/>
      <c r="L2259" s="92"/>
      <c r="M2259" s="92"/>
      <c r="N2259" s="92"/>
      <c r="O2259" s="92"/>
      <c r="P2259" s="92"/>
      <c r="Q2259" s="92"/>
      <c r="R2259" s="92"/>
      <c r="S2259" s="92"/>
      <c r="T2259" s="92"/>
      <c r="U2259" s="92"/>
    </row>
    <row r="2260" spans="1:21" ht="12.75">
      <c r="A2260" s="92"/>
      <c r="B2260" s="233"/>
      <c r="C2260" s="92"/>
      <c r="D2260" s="92"/>
      <c r="E2260" s="92"/>
      <c r="F2260" s="92"/>
      <c r="G2260" s="92"/>
      <c r="H2260" s="92"/>
      <c r="I2260" s="92"/>
      <c r="J2260" s="92"/>
      <c r="K2260" s="92"/>
      <c r="L2260" s="92"/>
      <c r="M2260" s="92"/>
      <c r="N2260" s="92"/>
      <c r="O2260" s="92"/>
      <c r="P2260" s="92"/>
      <c r="Q2260" s="92"/>
      <c r="R2260" s="92"/>
      <c r="S2260" s="92"/>
      <c r="T2260" s="92"/>
      <c r="U2260" s="92"/>
    </row>
    <row r="2261" spans="1:21" ht="12.75">
      <c r="A2261" s="92"/>
      <c r="B2261" s="233"/>
      <c r="C2261" s="92"/>
      <c r="D2261" s="92"/>
      <c r="E2261" s="92"/>
      <c r="F2261" s="92"/>
      <c r="G2261" s="92"/>
      <c r="H2261" s="92"/>
      <c r="I2261" s="92"/>
      <c r="J2261" s="92"/>
      <c r="K2261" s="92"/>
      <c r="L2261" s="92"/>
      <c r="M2261" s="92"/>
      <c r="N2261" s="92"/>
      <c r="O2261" s="92"/>
      <c r="P2261" s="92"/>
      <c r="Q2261" s="92"/>
      <c r="R2261" s="92"/>
      <c r="S2261" s="92"/>
      <c r="T2261" s="92"/>
      <c r="U2261" s="92"/>
    </row>
    <row r="2262" spans="1:21" ht="12.75">
      <c r="A2262" s="92"/>
      <c r="B2262" s="233"/>
      <c r="C2262" s="92"/>
      <c r="D2262" s="92"/>
      <c r="E2262" s="92"/>
      <c r="F2262" s="92"/>
      <c r="G2262" s="92"/>
      <c r="H2262" s="92"/>
      <c r="I2262" s="92"/>
      <c r="J2262" s="92"/>
      <c r="K2262" s="92"/>
      <c r="L2262" s="92"/>
      <c r="M2262" s="92"/>
      <c r="N2262" s="92"/>
      <c r="O2262" s="92"/>
      <c r="P2262" s="92"/>
      <c r="Q2262" s="92"/>
      <c r="R2262" s="92"/>
      <c r="S2262" s="92"/>
      <c r="T2262" s="92"/>
      <c r="U2262" s="92"/>
    </row>
    <row r="2263" spans="1:21" ht="12.75">
      <c r="A2263" s="92"/>
      <c r="B2263" s="233"/>
      <c r="C2263" s="92"/>
      <c r="D2263" s="92"/>
      <c r="E2263" s="92"/>
      <c r="F2263" s="92"/>
      <c r="G2263" s="92"/>
      <c r="H2263" s="92"/>
      <c r="I2263" s="92"/>
      <c r="J2263" s="92"/>
      <c r="K2263" s="92"/>
      <c r="L2263" s="92"/>
      <c r="M2263" s="92"/>
      <c r="N2263" s="92"/>
      <c r="O2263" s="92"/>
      <c r="P2263" s="92"/>
      <c r="Q2263" s="92"/>
      <c r="R2263" s="92"/>
      <c r="S2263" s="92"/>
      <c r="T2263" s="92"/>
      <c r="U2263" s="92"/>
    </row>
    <row r="2264" spans="1:21" ht="12.75">
      <c r="A2264" s="92"/>
      <c r="B2264" s="233"/>
      <c r="C2264" s="92"/>
      <c r="D2264" s="92"/>
      <c r="E2264" s="92"/>
      <c r="F2264" s="92"/>
      <c r="G2264" s="92"/>
      <c r="H2264" s="92"/>
      <c r="I2264" s="92"/>
      <c r="J2264" s="92"/>
      <c r="K2264" s="92"/>
      <c r="L2264" s="92"/>
      <c r="M2264" s="92"/>
      <c r="N2264" s="92"/>
      <c r="O2264" s="92"/>
      <c r="P2264" s="92"/>
      <c r="Q2264" s="92"/>
      <c r="R2264" s="92"/>
      <c r="S2264" s="92"/>
      <c r="T2264" s="92"/>
      <c r="U2264" s="92"/>
    </row>
    <row r="2265" spans="1:21" ht="12.75">
      <c r="A2265" s="92"/>
      <c r="B2265" s="233"/>
      <c r="C2265" s="92"/>
      <c r="D2265" s="92"/>
      <c r="E2265" s="92"/>
      <c r="F2265" s="92"/>
      <c r="G2265" s="92"/>
      <c r="H2265" s="92"/>
      <c r="I2265" s="92"/>
      <c r="J2265" s="92"/>
      <c r="K2265" s="92"/>
      <c r="L2265" s="92"/>
      <c r="M2265" s="92"/>
      <c r="N2265" s="92"/>
      <c r="O2265" s="92"/>
      <c r="P2265" s="92"/>
      <c r="Q2265" s="92"/>
      <c r="R2265" s="92"/>
      <c r="S2265" s="92"/>
      <c r="T2265" s="92"/>
      <c r="U2265" s="92"/>
    </row>
    <row r="2266" spans="1:21" ht="12.75">
      <c r="A2266" s="92"/>
      <c r="B2266" s="233"/>
      <c r="C2266" s="92"/>
      <c r="D2266" s="92"/>
      <c r="E2266" s="92"/>
      <c r="F2266" s="92"/>
      <c r="G2266" s="92"/>
      <c r="H2266" s="92"/>
      <c r="I2266" s="92"/>
      <c r="J2266" s="92"/>
      <c r="K2266" s="92"/>
      <c r="L2266" s="92"/>
      <c r="M2266" s="92"/>
      <c r="N2266" s="92"/>
      <c r="O2266" s="92"/>
      <c r="P2266" s="92"/>
      <c r="Q2266" s="92"/>
      <c r="R2266" s="92"/>
      <c r="S2266" s="92"/>
      <c r="T2266" s="92"/>
      <c r="U2266" s="92"/>
    </row>
    <row r="2267" spans="1:21" ht="12.75">
      <c r="A2267" s="92"/>
      <c r="B2267" s="233"/>
      <c r="C2267" s="92"/>
      <c r="D2267" s="92"/>
      <c r="E2267" s="92"/>
      <c r="F2267" s="92"/>
      <c r="G2267" s="92"/>
      <c r="H2267" s="92"/>
      <c r="I2267" s="92"/>
      <c r="J2267" s="92"/>
      <c r="K2267" s="92"/>
      <c r="L2267" s="92"/>
      <c r="M2267" s="92"/>
      <c r="N2267" s="92"/>
      <c r="O2267" s="92"/>
      <c r="P2267" s="92"/>
      <c r="Q2267" s="92"/>
      <c r="R2267" s="92"/>
      <c r="S2267" s="92"/>
      <c r="T2267" s="92"/>
      <c r="U2267" s="92"/>
    </row>
    <row r="2268" spans="1:21" ht="12.75">
      <c r="A2268" s="92"/>
      <c r="B2268" s="233"/>
      <c r="C2268" s="92"/>
      <c r="D2268" s="92"/>
      <c r="E2268" s="92"/>
      <c r="F2268" s="92"/>
      <c r="G2268" s="92"/>
      <c r="H2268" s="92"/>
      <c r="I2268" s="92"/>
      <c r="J2268" s="92"/>
      <c r="K2268" s="92"/>
      <c r="L2268" s="92"/>
      <c r="M2268" s="92"/>
      <c r="N2268" s="92"/>
      <c r="O2268" s="92"/>
      <c r="P2268" s="92"/>
      <c r="Q2268" s="92"/>
      <c r="R2268" s="92"/>
      <c r="S2268" s="92"/>
      <c r="T2268" s="92"/>
      <c r="U2268" s="92"/>
    </row>
    <row r="2269" spans="1:21" ht="12.75">
      <c r="A2269" s="92"/>
      <c r="B2269" s="233"/>
      <c r="C2269" s="92"/>
      <c r="D2269" s="92"/>
      <c r="E2269" s="92"/>
      <c r="F2269" s="92"/>
      <c r="G2269" s="92"/>
      <c r="H2269" s="92"/>
      <c r="I2269" s="92"/>
      <c r="J2269" s="92"/>
      <c r="K2269" s="92"/>
      <c r="L2269" s="92"/>
      <c r="M2269" s="92"/>
      <c r="N2269" s="92"/>
      <c r="O2269" s="92"/>
      <c r="P2269" s="92"/>
      <c r="Q2269" s="92"/>
      <c r="R2269" s="92"/>
      <c r="S2269" s="92"/>
      <c r="T2269" s="92"/>
      <c r="U2269" s="92"/>
    </row>
    <row r="2270" spans="1:21" ht="12.75">
      <c r="A2270" s="92"/>
      <c r="B2270" s="233"/>
      <c r="C2270" s="92"/>
      <c r="D2270" s="92"/>
      <c r="E2270" s="92"/>
      <c r="F2270" s="92"/>
      <c r="G2270" s="92"/>
      <c r="H2270" s="92"/>
      <c r="I2270" s="92"/>
      <c r="J2270" s="92"/>
      <c r="K2270" s="92"/>
      <c r="L2270" s="92"/>
      <c r="M2270" s="92"/>
      <c r="N2270" s="92"/>
      <c r="O2270" s="92"/>
      <c r="P2270" s="92"/>
      <c r="Q2270" s="92"/>
      <c r="R2270" s="92"/>
      <c r="S2270" s="92"/>
      <c r="T2270" s="92"/>
      <c r="U2270" s="92"/>
    </row>
    <row r="2271" spans="1:21" ht="12.75">
      <c r="A2271" s="92"/>
      <c r="B2271" s="233"/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  <c r="Q2271" s="92"/>
      <c r="R2271" s="92"/>
      <c r="S2271" s="92"/>
      <c r="T2271" s="92"/>
      <c r="U2271" s="92"/>
    </row>
    <row r="2272" spans="1:21" ht="12.75">
      <c r="A2272" s="92"/>
      <c r="B2272" s="233"/>
      <c r="C2272" s="92"/>
      <c r="D2272" s="92"/>
      <c r="E2272" s="92"/>
      <c r="F2272" s="92"/>
      <c r="G2272" s="92"/>
      <c r="H2272" s="92"/>
      <c r="I2272" s="92"/>
      <c r="J2272" s="92"/>
      <c r="K2272" s="92"/>
      <c r="L2272" s="92"/>
      <c r="M2272" s="92"/>
      <c r="N2272" s="92"/>
      <c r="O2272" s="92"/>
      <c r="P2272" s="92"/>
      <c r="Q2272" s="92"/>
      <c r="R2272" s="92"/>
      <c r="S2272" s="92"/>
      <c r="T2272" s="92"/>
      <c r="U2272" s="92"/>
    </row>
    <row r="2273" spans="1:21" ht="12.75">
      <c r="A2273" s="92"/>
      <c r="B2273" s="233"/>
      <c r="C2273" s="92"/>
      <c r="D2273" s="92"/>
      <c r="E2273" s="92"/>
      <c r="F2273" s="92"/>
      <c r="G2273" s="92"/>
      <c r="H2273" s="92"/>
      <c r="I2273" s="92"/>
      <c r="J2273" s="92"/>
      <c r="K2273" s="92"/>
      <c r="L2273" s="92"/>
      <c r="M2273" s="92"/>
      <c r="N2273" s="92"/>
      <c r="O2273" s="92"/>
      <c r="P2273" s="92"/>
      <c r="Q2273" s="92"/>
      <c r="R2273" s="92"/>
      <c r="S2273" s="92"/>
      <c r="T2273" s="92"/>
      <c r="U2273" s="92"/>
    </row>
    <row r="2274" spans="1:21" ht="12.75">
      <c r="A2274" s="92"/>
      <c r="B2274" s="233"/>
      <c r="C2274" s="92"/>
      <c r="D2274" s="92"/>
      <c r="E2274" s="92"/>
      <c r="F2274" s="92"/>
      <c r="G2274" s="92"/>
      <c r="H2274" s="92"/>
      <c r="I2274" s="92"/>
      <c r="J2274" s="92"/>
      <c r="K2274" s="92"/>
      <c r="L2274" s="92"/>
      <c r="M2274" s="92"/>
      <c r="N2274" s="92"/>
      <c r="O2274" s="92"/>
      <c r="P2274" s="92"/>
      <c r="Q2274" s="92"/>
      <c r="R2274" s="92"/>
      <c r="S2274" s="92"/>
      <c r="T2274" s="92"/>
      <c r="U2274" s="92"/>
    </row>
    <row r="2275" spans="1:21" ht="12.75">
      <c r="A2275" s="92"/>
      <c r="B2275" s="233"/>
      <c r="C2275" s="92"/>
      <c r="D2275" s="92"/>
      <c r="E2275" s="92"/>
      <c r="F2275" s="92"/>
      <c r="G2275" s="92"/>
      <c r="H2275" s="92"/>
      <c r="I2275" s="92"/>
      <c r="J2275" s="92"/>
      <c r="K2275" s="92"/>
      <c r="L2275" s="92"/>
      <c r="M2275" s="92"/>
      <c r="N2275" s="92"/>
      <c r="O2275" s="92"/>
      <c r="P2275" s="92"/>
      <c r="Q2275" s="92"/>
      <c r="R2275" s="92"/>
      <c r="S2275" s="92"/>
      <c r="T2275" s="92"/>
      <c r="U2275" s="92"/>
    </row>
    <row r="2276" spans="1:21" ht="12.75">
      <c r="A2276" s="92"/>
      <c r="B2276" s="233"/>
      <c r="C2276" s="92"/>
      <c r="D2276" s="92"/>
      <c r="E2276" s="92"/>
      <c r="F2276" s="92"/>
      <c r="G2276" s="92"/>
      <c r="H2276" s="92"/>
      <c r="I2276" s="92"/>
      <c r="J2276" s="92"/>
      <c r="K2276" s="92"/>
      <c r="L2276" s="92"/>
      <c r="M2276" s="92"/>
      <c r="N2276" s="92"/>
      <c r="O2276" s="92"/>
      <c r="P2276" s="92"/>
      <c r="Q2276" s="92"/>
      <c r="R2276" s="92"/>
      <c r="S2276" s="92"/>
      <c r="T2276" s="92"/>
      <c r="U2276" s="92"/>
    </row>
    <row r="2277" spans="1:21" ht="12.75">
      <c r="A2277" s="92"/>
      <c r="B2277" s="233"/>
      <c r="C2277" s="92"/>
      <c r="D2277" s="92"/>
      <c r="E2277" s="92"/>
      <c r="F2277" s="92"/>
      <c r="G2277" s="92"/>
      <c r="H2277" s="92"/>
      <c r="I2277" s="92"/>
      <c r="J2277" s="92"/>
      <c r="K2277" s="92"/>
      <c r="L2277" s="92"/>
      <c r="M2277" s="92"/>
      <c r="N2277" s="92"/>
      <c r="O2277" s="92"/>
      <c r="P2277" s="92"/>
      <c r="Q2277" s="92"/>
      <c r="R2277" s="92"/>
      <c r="S2277" s="92"/>
      <c r="T2277" s="92"/>
      <c r="U2277" s="92"/>
    </row>
    <row r="2278" spans="1:21" ht="12.75">
      <c r="A2278" s="92"/>
      <c r="B2278" s="233"/>
      <c r="C2278" s="92"/>
      <c r="D2278" s="92"/>
      <c r="E2278" s="92"/>
      <c r="F2278" s="92"/>
      <c r="G2278" s="92"/>
      <c r="H2278" s="92"/>
      <c r="I2278" s="92"/>
      <c r="J2278" s="92"/>
      <c r="K2278" s="92"/>
      <c r="L2278" s="92"/>
      <c r="M2278" s="92"/>
      <c r="N2278" s="92"/>
      <c r="O2278" s="92"/>
      <c r="P2278" s="92"/>
      <c r="Q2278" s="92"/>
      <c r="R2278" s="92"/>
      <c r="S2278" s="92"/>
      <c r="T2278" s="92"/>
      <c r="U2278" s="92"/>
    </row>
    <row r="2279" spans="1:21" ht="12.75">
      <c r="A2279" s="92"/>
      <c r="B2279" s="233"/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  <c r="Q2279" s="92"/>
      <c r="R2279" s="92"/>
      <c r="S2279" s="92"/>
      <c r="T2279" s="92"/>
      <c r="U2279" s="92"/>
    </row>
    <row r="2280" spans="1:21" ht="12.75">
      <c r="A2280" s="92"/>
      <c r="B2280" s="233"/>
      <c r="C2280" s="92"/>
      <c r="D2280" s="92"/>
      <c r="E2280" s="92"/>
      <c r="F2280" s="92"/>
      <c r="G2280" s="92"/>
      <c r="H2280" s="92"/>
      <c r="I2280" s="92"/>
      <c r="J2280" s="92"/>
      <c r="K2280" s="92"/>
      <c r="L2280" s="92"/>
      <c r="M2280" s="92"/>
      <c r="N2280" s="92"/>
      <c r="O2280" s="92"/>
      <c r="P2280" s="92"/>
      <c r="Q2280" s="92"/>
      <c r="R2280" s="92"/>
      <c r="S2280" s="92"/>
      <c r="T2280" s="92"/>
      <c r="U2280" s="92"/>
    </row>
    <row r="2281" spans="1:21" ht="12.75">
      <c r="A2281" s="92"/>
      <c r="B2281" s="233"/>
      <c r="C2281" s="92"/>
      <c r="D2281" s="92"/>
      <c r="E2281" s="92"/>
      <c r="F2281" s="92"/>
      <c r="G2281" s="92"/>
      <c r="H2281" s="92"/>
      <c r="I2281" s="92"/>
      <c r="J2281" s="92"/>
      <c r="K2281" s="92"/>
      <c r="L2281" s="92"/>
      <c r="M2281" s="92"/>
      <c r="N2281" s="92"/>
      <c r="O2281" s="92"/>
      <c r="P2281" s="92"/>
      <c r="Q2281" s="92"/>
      <c r="R2281" s="92"/>
      <c r="S2281" s="92"/>
      <c r="T2281" s="92"/>
      <c r="U2281" s="92"/>
    </row>
    <row r="2282" spans="1:21" ht="12.75">
      <c r="A2282" s="92"/>
      <c r="B2282" s="233"/>
      <c r="C2282" s="92"/>
      <c r="D2282" s="92"/>
      <c r="E2282" s="92"/>
      <c r="F2282" s="92"/>
      <c r="G2282" s="92"/>
      <c r="H2282" s="92"/>
      <c r="I2282" s="92"/>
      <c r="J2282" s="92"/>
      <c r="K2282" s="92"/>
      <c r="L2282" s="92"/>
      <c r="M2282" s="92"/>
      <c r="N2282" s="92"/>
      <c r="O2282" s="92"/>
      <c r="P2282" s="92"/>
      <c r="Q2282" s="92"/>
      <c r="R2282" s="92"/>
      <c r="S2282" s="92"/>
      <c r="T2282" s="92"/>
      <c r="U2282" s="92"/>
    </row>
    <row r="2283" spans="1:21" ht="12.75">
      <c r="A2283" s="92"/>
      <c r="B2283" s="233"/>
      <c r="C2283" s="92"/>
      <c r="D2283" s="92"/>
      <c r="E2283" s="92"/>
      <c r="F2283" s="92"/>
      <c r="G2283" s="92"/>
      <c r="H2283" s="92"/>
      <c r="I2283" s="92"/>
      <c r="J2283" s="92"/>
      <c r="K2283" s="92"/>
      <c r="L2283" s="92"/>
      <c r="M2283" s="92"/>
      <c r="N2283" s="92"/>
      <c r="O2283" s="92"/>
      <c r="P2283" s="92"/>
      <c r="Q2283" s="92"/>
      <c r="R2283" s="92"/>
      <c r="S2283" s="92"/>
      <c r="T2283" s="92"/>
      <c r="U2283" s="92"/>
    </row>
    <row r="2284" spans="1:21" ht="12.75">
      <c r="A2284" s="92"/>
      <c r="B2284" s="233"/>
      <c r="C2284" s="92"/>
      <c r="D2284" s="92"/>
      <c r="E2284" s="92"/>
      <c r="F2284" s="92"/>
      <c r="G2284" s="92"/>
      <c r="H2284" s="92"/>
      <c r="I2284" s="92"/>
      <c r="J2284" s="92"/>
      <c r="K2284" s="92"/>
      <c r="L2284" s="92"/>
      <c r="M2284" s="92"/>
      <c r="N2284" s="92"/>
      <c r="O2284" s="92"/>
      <c r="P2284" s="92"/>
      <c r="Q2284" s="92"/>
      <c r="R2284" s="92"/>
      <c r="S2284" s="92"/>
      <c r="T2284" s="92"/>
      <c r="U2284" s="92"/>
    </row>
    <row r="2285" spans="1:21" ht="12.75">
      <c r="A2285" s="92"/>
      <c r="B2285" s="233"/>
      <c r="C2285" s="92"/>
      <c r="D2285" s="92"/>
      <c r="E2285" s="92"/>
      <c r="F2285" s="92"/>
      <c r="G2285" s="92"/>
      <c r="H2285" s="92"/>
      <c r="I2285" s="92"/>
      <c r="J2285" s="92"/>
      <c r="K2285" s="92"/>
      <c r="L2285" s="92"/>
      <c r="M2285" s="92"/>
      <c r="N2285" s="92"/>
      <c r="O2285" s="92"/>
      <c r="P2285" s="92"/>
      <c r="Q2285" s="92"/>
      <c r="R2285" s="92"/>
      <c r="S2285" s="92"/>
      <c r="T2285" s="92"/>
      <c r="U2285" s="92"/>
    </row>
    <row r="2286" spans="1:21" ht="12.75">
      <c r="A2286" s="92"/>
      <c r="B2286" s="233"/>
      <c r="C2286" s="92"/>
      <c r="D2286" s="92"/>
      <c r="E2286" s="92"/>
      <c r="F2286" s="92"/>
      <c r="G2286" s="92"/>
      <c r="H2286" s="92"/>
      <c r="I2286" s="92"/>
      <c r="J2286" s="92"/>
      <c r="K2286" s="92"/>
      <c r="L2286" s="92"/>
      <c r="M2286" s="92"/>
      <c r="N2286" s="92"/>
      <c r="O2286" s="92"/>
      <c r="P2286" s="92"/>
      <c r="Q2286" s="92"/>
      <c r="R2286" s="92"/>
      <c r="S2286" s="92"/>
      <c r="T2286" s="92"/>
      <c r="U2286" s="92"/>
    </row>
    <row r="2287" spans="1:21" ht="12.75">
      <c r="A2287" s="92"/>
      <c r="B2287" s="233"/>
      <c r="C2287" s="92"/>
      <c r="D2287" s="92"/>
      <c r="E2287" s="92"/>
      <c r="F2287" s="92"/>
      <c r="G2287" s="92"/>
      <c r="H2287" s="92"/>
      <c r="I2287" s="92"/>
      <c r="J2287" s="92"/>
      <c r="K2287" s="92"/>
      <c r="L2287" s="92"/>
      <c r="M2287" s="92"/>
      <c r="N2287" s="92"/>
      <c r="O2287" s="92"/>
      <c r="P2287" s="92"/>
      <c r="Q2287" s="92"/>
      <c r="R2287" s="92"/>
      <c r="S2287" s="92"/>
      <c r="T2287" s="92"/>
      <c r="U2287" s="92"/>
    </row>
    <row r="2288" spans="1:21" ht="12.75">
      <c r="A2288" s="92"/>
      <c r="B2288" s="233"/>
      <c r="C2288" s="92"/>
      <c r="D2288" s="92"/>
      <c r="E2288" s="92"/>
      <c r="F2288" s="92"/>
      <c r="G2288" s="92"/>
      <c r="H2288" s="92"/>
      <c r="I2288" s="92"/>
      <c r="J2288" s="92"/>
      <c r="K2288" s="92"/>
      <c r="L2288" s="92"/>
      <c r="M2288" s="92"/>
      <c r="N2288" s="92"/>
      <c r="O2288" s="92"/>
      <c r="P2288" s="92"/>
      <c r="Q2288" s="92"/>
      <c r="R2288" s="92"/>
      <c r="S2288" s="92"/>
      <c r="T2288" s="92"/>
      <c r="U2288" s="92"/>
    </row>
    <row r="2289" spans="1:21" ht="12.75">
      <c r="A2289" s="92"/>
      <c r="B2289" s="233"/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2"/>
      <c r="Q2289" s="92"/>
      <c r="R2289" s="92"/>
      <c r="S2289" s="92"/>
      <c r="T2289" s="92"/>
      <c r="U2289" s="92"/>
    </row>
  </sheetData>
  <sheetProtection/>
  <mergeCells count="12">
    <mergeCell ref="D12:J13"/>
    <mergeCell ref="A2:U2"/>
    <mergeCell ref="O106:P106"/>
    <mergeCell ref="A106:C106"/>
    <mergeCell ref="T14:U15"/>
    <mergeCell ref="O1:P1"/>
    <mergeCell ref="A12:A15"/>
    <mergeCell ref="B12:B15"/>
    <mergeCell ref="N13:P13"/>
    <mergeCell ref="N14:N15"/>
    <mergeCell ref="A3:O3"/>
    <mergeCell ref="A5:O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4" max="21" man="1"/>
    <brk id="6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14.125" style="57" customWidth="1"/>
    <col min="2" max="5" width="9.125" style="57" customWidth="1"/>
    <col min="6" max="6" width="10.125" style="57" customWidth="1"/>
    <col min="7" max="7" width="9.25390625" style="57" customWidth="1"/>
    <col min="8" max="8" width="10.875" style="57" customWidth="1"/>
    <col min="9" max="16384" width="9.125" style="57" customWidth="1"/>
  </cols>
  <sheetData>
    <row r="1" spans="6:9" ht="15.75">
      <c r="F1" s="58" t="s">
        <v>87</v>
      </c>
      <c r="G1" s="58"/>
      <c r="H1" s="58"/>
      <c r="I1" s="58"/>
    </row>
    <row r="2" spans="6:9" ht="15.75">
      <c r="F2" s="58" t="s">
        <v>88</v>
      </c>
      <c r="G2" s="58"/>
      <c r="H2" s="58"/>
      <c r="I2" s="58"/>
    </row>
    <row r="3" spans="6:9" ht="15.75">
      <c r="F3" s="58" t="s">
        <v>89</v>
      </c>
      <c r="G3" s="58"/>
      <c r="H3" s="58"/>
      <c r="I3" s="58"/>
    </row>
    <row r="4" spans="6:9" ht="15.75">
      <c r="F4" s="58" t="s">
        <v>90</v>
      </c>
      <c r="G4" s="58"/>
      <c r="H4" s="58"/>
      <c r="I4" s="58"/>
    </row>
    <row r="5" spans="6:9" ht="15.75">
      <c r="F5" s="58" t="s">
        <v>91</v>
      </c>
      <c r="G5" s="58"/>
      <c r="H5" s="58"/>
      <c r="I5" s="58"/>
    </row>
    <row r="6" spans="6:9" ht="15.75">
      <c r="F6" s="58" t="s">
        <v>92</v>
      </c>
      <c r="G6" s="58"/>
      <c r="H6" s="58"/>
      <c r="I6" s="58"/>
    </row>
    <row r="7" spans="6:9" ht="15.75">
      <c r="F7" s="58" t="s">
        <v>93</v>
      </c>
      <c r="G7" s="58"/>
      <c r="H7" s="58"/>
      <c r="I7" s="58"/>
    </row>
    <row r="8" spans="6:9" ht="15.75">
      <c r="F8" s="58" t="s">
        <v>117</v>
      </c>
      <c r="G8" s="58"/>
      <c r="H8" s="58"/>
      <c r="I8" s="58"/>
    </row>
    <row r="9" spans="6:9" ht="15.75">
      <c r="F9" s="58"/>
      <c r="G9" s="58"/>
      <c r="H9" s="58"/>
      <c r="I9" s="58"/>
    </row>
    <row r="11" ht="15.75">
      <c r="D11" s="59" t="s">
        <v>94</v>
      </c>
    </row>
    <row r="12" spans="2:6" ht="15.75">
      <c r="B12" s="330" t="s">
        <v>95</v>
      </c>
      <c r="C12" s="330"/>
      <c r="D12" s="330"/>
      <c r="E12" s="330"/>
      <c r="F12" s="330"/>
    </row>
    <row r="13" spans="2:6" ht="15.75">
      <c r="B13" s="330" t="s">
        <v>96</v>
      </c>
      <c r="C13" s="330"/>
      <c r="D13" s="330"/>
      <c r="E13" s="330"/>
      <c r="F13" s="330"/>
    </row>
    <row r="14" spans="2:6" ht="15.75">
      <c r="B14" s="330" t="s">
        <v>97</v>
      </c>
      <c r="C14" s="330"/>
      <c r="D14" s="330"/>
      <c r="E14" s="330"/>
      <c r="F14" s="330"/>
    </row>
    <row r="15" spans="2:6" ht="15.75">
      <c r="B15" s="330" t="s">
        <v>128</v>
      </c>
      <c r="C15" s="331"/>
      <c r="D15" s="331"/>
      <c r="E15" s="331"/>
      <c r="F15" s="331"/>
    </row>
    <row r="16" spans="1:8" ht="40.5" customHeight="1">
      <c r="A16" s="332" t="s">
        <v>122</v>
      </c>
      <c r="B16" s="332"/>
      <c r="C16" s="332"/>
      <c r="D16" s="332"/>
      <c r="E16" s="332"/>
      <c r="F16" s="332"/>
      <c r="G16" s="332"/>
      <c r="H16" s="332"/>
    </row>
    <row r="17" spans="1:9" ht="30" customHeight="1">
      <c r="A17" s="57" t="s">
        <v>98</v>
      </c>
      <c r="B17" s="60" t="s">
        <v>99</v>
      </c>
      <c r="C17" s="60"/>
      <c r="D17" s="60"/>
      <c r="E17" s="60"/>
      <c r="F17" s="60"/>
      <c r="G17" s="61"/>
      <c r="H17" s="62"/>
      <c r="I17" s="62"/>
    </row>
    <row r="18" spans="2:7" ht="15.75">
      <c r="B18" s="333" t="s">
        <v>100</v>
      </c>
      <c r="C18" s="333"/>
      <c r="D18" s="333"/>
      <c r="E18" s="333"/>
      <c r="F18" s="333"/>
      <c r="G18" s="333"/>
    </row>
    <row r="19" spans="1:7" ht="15.75">
      <c r="A19" s="57" t="s">
        <v>101</v>
      </c>
      <c r="B19" s="60" t="s">
        <v>124</v>
      </c>
      <c r="C19" s="60"/>
      <c r="D19" s="60"/>
      <c r="E19" s="60"/>
      <c r="F19" s="60"/>
      <c r="G19" s="60"/>
    </row>
    <row r="20" spans="2:7" ht="15.75">
      <c r="B20" s="334" t="s">
        <v>102</v>
      </c>
      <c r="C20" s="334"/>
      <c r="D20" s="334"/>
      <c r="E20" s="334"/>
      <c r="F20" s="334"/>
      <c r="G20" s="334"/>
    </row>
    <row r="21" spans="2:7" ht="15.75">
      <c r="B21" s="63" t="s">
        <v>103</v>
      </c>
      <c r="C21" s="63"/>
      <c r="D21" s="63"/>
      <c r="E21" s="64"/>
      <c r="F21" s="64"/>
      <c r="G21" s="64"/>
    </row>
    <row r="23" ht="16.5" thickBot="1">
      <c r="G23" s="57" t="s">
        <v>57</v>
      </c>
    </row>
    <row r="24" spans="1:8" ht="15.75">
      <c r="A24" s="65" t="s">
        <v>58</v>
      </c>
      <c r="B24" s="338" t="s">
        <v>104</v>
      </c>
      <c r="C24" s="335"/>
      <c r="D24" s="335"/>
      <c r="E24" s="335"/>
      <c r="F24" s="339"/>
      <c r="G24" s="338" t="s">
        <v>105</v>
      </c>
      <c r="H24" s="339"/>
    </row>
    <row r="25" spans="1:8" ht="15.75">
      <c r="A25" s="66" t="s">
        <v>106</v>
      </c>
      <c r="B25" s="341"/>
      <c r="C25" s="342"/>
      <c r="D25" s="342"/>
      <c r="E25" s="342"/>
      <c r="F25" s="343"/>
      <c r="G25" s="341"/>
      <c r="H25" s="343"/>
    </row>
    <row r="26" spans="1:8" ht="15.75">
      <c r="A26" s="66" t="s">
        <v>107</v>
      </c>
      <c r="B26" s="341"/>
      <c r="C26" s="342"/>
      <c r="D26" s="342"/>
      <c r="E26" s="342"/>
      <c r="F26" s="343"/>
      <c r="G26" s="341"/>
      <c r="H26" s="343"/>
    </row>
    <row r="27" spans="1:8" ht="15.75">
      <c r="A27" s="66" t="s">
        <v>108</v>
      </c>
      <c r="B27" s="341"/>
      <c r="C27" s="342"/>
      <c r="D27" s="342"/>
      <c r="E27" s="342"/>
      <c r="F27" s="343"/>
      <c r="G27" s="341"/>
      <c r="H27" s="343"/>
    </row>
    <row r="28" spans="1:8" ht="15.75">
      <c r="A28" s="66" t="s">
        <v>109</v>
      </c>
      <c r="B28" s="341"/>
      <c r="C28" s="342"/>
      <c r="D28" s="342"/>
      <c r="E28" s="342"/>
      <c r="F28" s="343"/>
      <c r="G28" s="341"/>
      <c r="H28" s="343"/>
    </row>
    <row r="29" spans="1:8" ht="16.5" thickBot="1">
      <c r="A29" s="66" t="s">
        <v>110</v>
      </c>
      <c r="B29" s="70"/>
      <c r="C29" s="62"/>
      <c r="D29" s="62"/>
      <c r="E29" s="62"/>
      <c r="F29" s="62"/>
      <c r="G29" s="67"/>
      <c r="H29" s="68"/>
    </row>
    <row r="30" spans="1:8" ht="24.75" customHeight="1">
      <c r="A30" s="72">
        <v>25010000</v>
      </c>
      <c r="B30" s="338" t="s">
        <v>119</v>
      </c>
      <c r="C30" s="335"/>
      <c r="D30" s="335"/>
      <c r="E30" s="335"/>
      <c r="F30" s="339"/>
      <c r="G30" s="340"/>
      <c r="H30" s="337"/>
    </row>
    <row r="31" spans="1:8" ht="24.75" customHeight="1" thickBot="1">
      <c r="A31" s="73"/>
      <c r="B31" s="344" t="s">
        <v>129</v>
      </c>
      <c r="C31" s="345"/>
      <c r="D31" s="345"/>
      <c r="E31" s="345"/>
      <c r="F31" s="346"/>
      <c r="G31" s="349"/>
      <c r="H31" s="350"/>
    </row>
    <row r="32" spans="1:8" ht="24.75" customHeight="1">
      <c r="A32" s="72">
        <v>25020000</v>
      </c>
      <c r="B32" s="335" t="s">
        <v>119</v>
      </c>
      <c r="C32" s="335"/>
      <c r="D32" s="335"/>
      <c r="E32" s="335"/>
      <c r="F32" s="335"/>
      <c r="G32" s="336"/>
      <c r="H32" s="337"/>
    </row>
    <row r="33" spans="1:8" ht="24.75" customHeight="1" thickBot="1">
      <c r="A33" s="71"/>
      <c r="B33" s="344" t="s">
        <v>129</v>
      </c>
      <c r="C33" s="345"/>
      <c r="D33" s="345"/>
      <c r="E33" s="345"/>
      <c r="F33" s="346"/>
      <c r="G33" s="349"/>
      <c r="H33" s="350"/>
    </row>
    <row r="34" spans="1:8" ht="28.5" customHeight="1" thickBot="1">
      <c r="A34" s="71"/>
      <c r="B34" s="351" t="s">
        <v>111</v>
      </c>
      <c r="C34" s="352"/>
      <c r="D34" s="352"/>
      <c r="E34" s="352"/>
      <c r="F34" s="353"/>
      <c r="G34" s="354">
        <f>G31+G33</f>
        <v>0</v>
      </c>
      <c r="H34" s="355"/>
    </row>
    <row r="38" ht="15.75">
      <c r="A38" s="57" t="s">
        <v>112</v>
      </c>
    </row>
    <row r="39" spans="1:8" ht="16.5" thickBot="1">
      <c r="A39" s="57" t="s">
        <v>113</v>
      </c>
      <c r="D39" s="69"/>
      <c r="E39" s="69"/>
      <c r="G39" s="69" t="s">
        <v>114</v>
      </c>
      <c r="H39" s="69"/>
    </row>
    <row r="40" spans="4:8" ht="15.75">
      <c r="D40" s="356" t="s">
        <v>0</v>
      </c>
      <c r="E40" s="356"/>
      <c r="G40" s="357" t="s">
        <v>115</v>
      </c>
      <c r="H40" s="357"/>
    </row>
    <row r="41" spans="1:2" ht="15.75">
      <c r="A41" s="61"/>
      <c r="B41" s="61"/>
    </row>
    <row r="42" spans="1:7" ht="15.75">
      <c r="A42" s="347" t="s">
        <v>118</v>
      </c>
      <c r="B42" s="348"/>
      <c r="G42" s="57" t="s">
        <v>116</v>
      </c>
    </row>
  </sheetData>
  <sheetProtection/>
  <mergeCells count="22">
    <mergeCell ref="A42:B42"/>
    <mergeCell ref="B33:F33"/>
    <mergeCell ref="G31:H31"/>
    <mergeCell ref="G33:H33"/>
    <mergeCell ref="B34:F34"/>
    <mergeCell ref="G34:H34"/>
    <mergeCell ref="D40:E40"/>
    <mergeCell ref="G40:H40"/>
    <mergeCell ref="B20:G20"/>
    <mergeCell ref="B32:F32"/>
    <mergeCell ref="G32:H32"/>
    <mergeCell ref="B30:F30"/>
    <mergeCell ref="G30:H30"/>
    <mergeCell ref="B24:F28"/>
    <mergeCell ref="G24:H28"/>
    <mergeCell ref="B31:F31"/>
    <mergeCell ref="B12:F12"/>
    <mergeCell ref="B13:F13"/>
    <mergeCell ref="B14:F14"/>
    <mergeCell ref="B15:F15"/>
    <mergeCell ref="A16:H16"/>
    <mergeCell ref="B18:G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2015-04-14T08:05:28Z</cp:lastPrinted>
  <dcterms:created xsi:type="dcterms:W3CDTF">1999-07-07T07:42:48Z</dcterms:created>
  <dcterms:modified xsi:type="dcterms:W3CDTF">2015-04-21T08:04:59Z</dcterms:modified>
  <cp:category/>
  <cp:version/>
  <cp:contentType/>
  <cp:contentStatus/>
</cp:coreProperties>
</file>